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juwilker\HMF Dropbox\HMF\Grants\Templates\Current Application\"/>
    </mc:Choice>
  </mc:AlternateContent>
  <xr:revisionPtr revIDLastSave="0" documentId="8_{DE0B8D4A-618D-4A18-BFB2-320FE560CD97}" xr6:coauthVersionLast="47" xr6:coauthVersionMax="47" xr10:uidLastSave="{00000000-0000-0000-0000-000000000000}"/>
  <workbookProtection workbookAlgorithmName="SHA-512" workbookHashValue="KVW7+dwDk7ZjpfnRfoNVTmdu/AK79ctoodYojpSsMo0H6tGVR6TQKhBvtMkNElVXYXDs8CLT1fz1A/LS6IROEg==" workbookSaltValue="VmstwnQr2etCaOw52y5eCQ==" workbookSpinCount="100000" lockStructure="1"/>
  <bookViews>
    <workbookView xWindow="1520" yWindow="930" windowWidth="34470" windowHeight="20070" activeTab="1" xr2:uid="{F9700A1F-3CBB-47E6-8FCA-C4C75A72B90A}"/>
  </bookViews>
  <sheets>
    <sheet name="Instructions" sheetId="1" r:id="rId1"/>
    <sheet name="Organization" sheetId="3" r:id="rId2"/>
    <sheet name="Financial Data" sheetId="2" r:id="rId3"/>
  </sheet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3" l="1"/>
  <c r="T4" i="2"/>
  <c r="R4" i="2"/>
  <c r="S4" i="2"/>
  <c r="S5" i="2" s="1"/>
  <c r="S6" i="2" s="1"/>
  <c r="S7" i="2" s="1"/>
  <c r="S8" i="2" s="1"/>
  <c r="S9" i="2" s="1"/>
  <c r="S10" i="2" s="1"/>
  <c r="S11" i="2" s="1"/>
  <c r="S12" i="2" s="1"/>
  <c r="S13" i="2" s="1"/>
  <c r="S14" i="2" s="1"/>
  <c r="S15" i="2" s="1"/>
  <c r="S16" i="2" s="1"/>
  <c r="S17" i="2" s="1"/>
  <c r="S18" i="2" s="1"/>
  <c r="S19" i="2" s="1"/>
  <c r="S20" i="2" s="1"/>
  <c r="S21" i="2" s="1"/>
  <c r="S22" i="2" s="1"/>
  <c r="S23" i="2" s="1"/>
  <c r="S24" i="2" s="1"/>
  <c r="S25" i="2" s="1"/>
  <c r="S26" i="2" s="1"/>
  <c r="S27" i="2" s="1"/>
  <c r="S28" i="2" s="1"/>
  <c r="S29" i="2" s="1"/>
  <c r="S30" i="2" s="1"/>
  <c r="S31" i="2" s="1"/>
  <c r="S32" i="2" s="1"/>
  <c r="S33" i="2" s="1"/>
  <c r="S34" i="2" s="1"/>
  <c r="S35" i="2" s="1"/>
  <c r="S36" i="2" s="1"/>
  <c r="S37" i="2" s="1"/>
  <c r="S38" i="2" s="1"/>
  <c r="S39" i="2" s="1"/>
  <c r="S40" i="2" s="1"/>
  <c r="S41" i="2" s="1"/>
  <c r="S42" i="2" s="1"/>
  <c r="S43" i="2" s="1"/>
  <c r="S44" i="2" s="1"/>
  <c r="S45" i="2" s="1"/>
  <c r="S46" i="2" s="1"/>
  <c r="S47" i="2" s="1"/>
  <c r="S48" i="2" s="1"/>
  <c r="S49" i="2" s="1"/>
  <c r="S50" i="2" s="1"/>
  <c r="S51" i="2" s="1"/>
  <c r="S52" i="2" s="1"/>
  <c r="S53" i="2" s="1"/>
  <c r="S54" i="2" s="1"/>
  <c r="S55" i="2" s="1"/>
  <c r="S56" i="2" s="1"/>
  <c r="S57" i="2" s="1"/>
  <c r="S58" i="2" s="1"/>
  <c r="S59" i="2" s="1"/>
  <c r="S60" i="2" s="1"/>
  <c r="S61" i="2" s="1"/>
  <c r="S62" i="2" s="1"/>
  <c r="S63" i="2" s="1"/>
  <c r="S64" i="2" s="1"/>
  <c r="S65" i="2" s="1"/>
  <c r="S66" i="2" s="1"/>
  <c r="S67" i="2" s="1"/>
  <c r="S68" i="2" s="1"/>
  <c r="S69" i="2" s="1"/>
  <c r="S70" i="2" s="1"/>
  <c r="S71" i="2" s="1"/>
  <c r="S72" i="2" s="1"/>
  <c r="S73" i="2" s="1"/>
  <c r="S74" i="2" s="1"/>
  <c r="S75" i="2" s="1"/>
  <c r="S76" i="2" s="1"/>
  <c r="S77" i="2" s="1"/>
  <c r="S78" i="2" s="1"/>
  <c r="S79" i="2" s="1"/>
  <c r="S80" i="2" s="1"/>
  <c r="S81" i="2" s="1"/>
  <c r="S82" i="2" s="1"/>
  <c r="S83" i="2" s="1"/>
  <c r="S84" i="2" s="1"/>
  <c r="S85" i="2" s="1"/>
  <c r="S86" i="2" s="1"/>
  <c r="S87" i="2" s="1"/>
  <c r="S88" i="2" s="1"/>
  <c r="S89" i="2" s="1"/>
  <c r="S90" i="2" s="1"/>
  <c r="S91" i="2" s="1"/>
  <c r="S92" i="2" s="1"/>
  <c r="S93" i="2" s="1"/>
  <c r="S94" i="2" s="1"/>
  <c r="S95" i="2" s="1"/>
  <c r="S96" i="2" s="1"/>
  <c r="S97" i="2" s="1"/>
  <c r="S98" i="2" s="1"/>
  <c r="S99" i="2" s="1"/>
  <c r="S100" i="2" s="1"/>
  <c r="S101" i="2" s="1"/>
  <c r="S102" i="2" s="1"/>
  <c r="S103" i="2" s="1"/>
  <c r="S104" i="2" s="1"/>
  <c r="S105" i="2" s="1"/>
  <c r="S106" i="2" s="1"/>
  <c r="S107" i="2" s="1"/>
  <c r="S108" i="2" s="1"/>
  <c r="S109" i="2" s="1"/>
  <c r="S110" i="2" s="1"/>
  <c r="S111" i="2" s="1"/>
  <c r="S112" i="2" s="1"/>
  <c r="S113" i="2" s="1"/>
  <c r="S114" i="2" s="1"/>
  <c r="S115" i="2" s="1"/>
  <c r="S116" i="2" s="1"/>
  <c r="S117" i="2" s="1"/>
  <c r="S118" i="2" s="1"/>
  <c r="S119" i="2" s="1"/>
  <c r="S120" i="2" s="1"/>
  <c r="S121" i="2" s="1"/>
  <c r="S122" i="2" s="1"/>
  <c r="S123" i="2" s="1"/>
  <c r="S124" i="2" s="1"/>
  <c r="S125" i="2" s="1"/>
  <c r="S126" i="2" s="1"/>
  <c r="S127" i="2" s="1"/>
  <c r="S128" i="2" s="1"/>
  <c r="S129" i="2" s="1"/>
  <c r="S130" i="2" s="1"/>
  <c r="S131" i="2" s="1"/>
  <c r="S132" i="2" s="1"/>
  <c r="S133" i="2" s="1"/>
  <c r="S134" i="2" s="1"/>
  <c r="S135" i="2" s="1"/>
  <c r="S136" i="2" s="1"/>
  <c r="S137" i="2" s="1"/>
  <c r="S138" i="2" s="1"/>
  <c r="S139" i="2" s="1"/>
  <c r="S140" i="2" s="1"/>
  <c r="S141" i="2" s="1"/>
  <c r="S142" i="2" s="1"/>
  <c r="S143" i="2" s="1"/>
  <c r="S144" i="2" s="1"/>
  <c r="S145" i="2" s="1"/>
  <c r="S146" i="2" s="1"/>
  <c r="S147" i="2" s="1"/>
  <c r="S148" i="2" s="1"/>
  <c r="S149" i="2" s="1"/>
  <c r="S150" i="2" s="1"/>
  <c r="S151" i="2" s="1"/>
  <c r="S152" i="2" s="1"/>
  <c r="S153" i="2" s="1"/>
  <c r="S154" i="2" s="1"/>
  <c r="S155" i="2" s="1"/>
  <c r="S156" i="2" s="1"/>
  <c r="S157" i="2" s="1"/>
  <c r="S158" i="2" s="1"/>
  <c r="S159" i="2" s="1"/>
  <c r="S160" i="2" s="1"/>
  <c r="S161" i="2" s="1"/>
  <c r="S162" i="2" s="1"/>
  <c r="S163" i="2" s="1"/>
  <c r="S164" i="2" s="1"/>
  <c r="S165" i="2" s="1"/>
  <c r="S166" i="2" s="1"/>
  <c r="S167" i="2" s="1"/>
  <c r="S168" i="2" s="1"/>
  <c r="S169" i="2" s="1"/>
  <c r="S170" i="2" s="1"/>
  <c r="S171" i="2" s="1"/>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N5" i="2"/>
  <c r="N6" i="2" s="1"/>
  <c r="N7" i="2" s="1"/>
  <c r="N8" i="2" s="1"/>
  <c r="N9" i="2" s="1"/>
  <c r="N10" i="2" s="1"/>
  <c r="N11" i="2" s="1"/>
  <c r="N12" i="2" s="1"/>
  <c r="N13" i="2" s="1"/>
  <c r="N14" i="2" s="1"/>
  <c r="N15" i="2" s="1"/>
  <c r="N16" i="2" s="1"/>
  <c r="N17" i="2" s="1"/>
  <c r="N18" i="2" s="1"/>
  <c r="N19" i="2" s="1"/>
  <c r="N20" i="2" s="1"/>
  <c r="N21" i="2" s="1"/>
  <c r="N22" i="2" s="1"/>
  <c r="N23" i="2" s="1"/>
  <c r="N24" i="2" s="1"/>
  <c r="N25" i="2" s="1"/>
  <c r="N26" i="2" s="1"/>
  <c r="N27" i="2" s="1"/>
  <c r="N28" i="2" s="1"/>
  <c r="N29" i="2" s="1"/>
  <c r="N30" i="2" s="1"/>
  <c r="N31" i="2" s="1"/>
  <c r="N32" i="2" s="1"/>
  <c r="N33" i="2" s="1"/>
  <c r="N34" i="2" s="1"/>
  <c r="N35" i="2" s="1"/>
  <c r="N36" i="2" s="1"/>
  <c r="N37" i="2" s="1"/>
  <c r="N38" i="2" s="1"/>
  <c r="N39" i="2" s="1"/>
  <c r="N40" i="2" s="1"/>
  <c r="N41" i="2" s="1"/>
  <c r="N42" i="2" s="1"/>
  <c r="N43" i="2" s="1"/>
  <c r="N44" i="2" s="1"/>
  <c r="N45" i="2" s="1"/>
  <c r="N46" i="2" s="1"/>
  <c r="N47" i="2" s="1"/>
  <c r="N48" i="2" s="1"/>
  <c r="N49" i="2" s="1"/>
  <c r="N50" i="2" s="1"/>
  <c r="N51" i="2" s="1"/>
  <c r="N52" i="2" s="1"/>
  <c r="N53" i="2" s="1"/>
  <c r="N54" i="2" s="1"/>
  <c r="N55" i="2" s="1"/>
  <c r="N56" i="2" s="1"/>
  <c r="N57" i="2" s="1"/>
  <c r="N58" i="2" s="1"/>
  <c r="N59" i="2" s="1"/>
  <c r="N60" i="2" s="1"/>
  <c r="N61" i="2" s="1"/>
  <c r="N62" i="2" s="1"/>
  <c r="N63" i="2" s="1"/>
  <c r="N64" i="2" s="1"/>
  <c r="N65" i="2" s="1"/>
  <c r="N66" i="2" s="1"/>
  <c r="N67" i="2" s="1"/>
  <c r="N68" i="2" s="1"/>
  <c r="N69" i="2" s="1"/>
  <c r="N70" i="2" s="1"/>
  <c r="N71" i="2" s="1"/>
  <c r="N72" i="2" s="1"/>
  <c r="N73" i="2" s="1"/>
  <c r="N74" i="2" s="1"/>
  <c r="N75" i="2" s="1"/>
  <c r="N76" i="2" s="1"/>
  <c r="N77" i="2" s="1"/>
  <c r="N78" i="2" s="1"/>
  <c r="N79" i="2" s="1"/>
  <c r="N80" i="2" s="1"/>
  <c r="N81" i="2" s="1"/>
  <c r="N82" i="2" s="1"/>
  <c r="N83" i="2" s="1"/>
  <c r="N84" i="2" s="1"/>
  <c r="N85" i="2" s="1"/>
  <c r="N86" i="2" s="1"/>
  <c r="N87" i="2" s="1"/>
  <c r="N88" i="2" s="1"/>
  <c r="N89" i="2" s="1"/>
  <c r="N90" i="2" s="1"/>
  <c r="N91" i="2" s="1"/>
  <c r="N92" i="2" s="1"/>
  <c r="N93" i="2" s="1"/>
  <c r="N94" i="2" s="1"/>
  <c r="N95" i="2" s="1"/>
  <c r="N96" i="2" s="1"/>
  <c r="N97" i="2" s="1"/>
  <c r="N98" i="2" s="1"/>
  <c r="N99" i="2" s="1"/>
  <c r="N100" i="2" s="1"/>
  <c r="N101" i="2" s="1"/>
  <c r="N102" i="2" s="1"/>
  <c r="N103" i="2" s="1"/>
  <c r="N104" i="2" s="1"/>
  <c r="N105" i="2" s="1"/>
  <c r="N106" i="2" s="1"/>
  <c r="N107" i="2" s="1"/>
  <c r="N108" i="2" s="1"/>
  <c r="N109" i="2" s="1"/>
  <c r="N110" i="2" s="1"/>
  <c r="N111" i="2" s="1"/>
  <c r="N112" i="2" s="1"/>
  <c r="N113" i="2" s="1"/>
  <c r="N114" i="2" s="1"/>
  <c r="N115" i="2" s="1"/>
  <c r="N116" i="2" s="1"/>
  <c r="N117" i="2" s="1"/>
  <c r="N118" i="2" s="1"/>
  <c r="N119" i="2" s="1"/>
  <c r="N120" i="2" s="1"/>
  <c r="N121" i="2" s="1"/>
  <c r="N122" i="2" s="1"/>
  <c r="N123" i="2" s="1"/>
  <c r="N124" i="2" s="1"/>
  <c r="N125" i="2" s="1"/>
  <c r="N126" i="2" s="1"/>
  <c r="N127" i="2" s="1"/>
  <c r="N128" i="2" s="1"/>
  <c r="N129" i="2" s="1"/>
  <c r="N130" i="2" s="1"/>
  <c r="N131" i="2" s="1"/>
  <c r="N132" i="2" s="1"/>
  <c r="N133" i="2" s="1"/>
  <c r="N134" i="2" s="1"/>
  <c r="N135" i="2" s="1"/>
  <c r="N136" i="2" s="1"/>
  <c r="N137" i="2" s="1"/>
  <c r="N138" i="2" s="1"/>
  <c r="N139" i="2" s="1"/>
  <c r="N140" i="2" s="1"/>
  <c r="N141" i="2" s="1"/>
  <c r="N142" i="2" s="1"/>
  <c r="N143" i="2" s="1"/>
  <c r="N144" i="2" s="1"/>
  <c r="N145" i="2" s="1"/>
  <c r="N146" i="2" s="1"/>
  <c r="N147" i="2" s="1"/>
  <c r="N148" i="2" s="1"/>
  <c r="N149" i="2" s="1"/>
  <c r="N150" i="2" s="1"/>
  <c r="N151" i="2" s="1"/>
  <c r="N152" i="2" s="1"/>
  <c r="N153" i="2" s="1"/>
  <c r="N154" i="2" s="1"/>
  <c r="N155" i="2" s="1"/>
  <c r="N156" i="2" s="1"/>
  <c r="N157" i="2" s="1"/>
  <c r="N158" i="2" s="1"/>
  <c r="N159" i="2" s="1"/>
  <c r="N160" i="2" s="1"/>
  <c r="N161" i="2" s="1"/>
  <c r="N162" i="2" s="1"/>
  <c r="N163" i="2" s="1"/>
  <c r="N164" i="2" s="1"/>
  <c r="N165" i="2" s="1"/>
  <c r="N166" i="2" s="1"/>
  <c r="N167" i="2" s="1"/>
  <c r="N168" i="2" s="1"/>
  <c r="N169" i="2" s="1"/>
  <c r="N170" i="2" s="1"/>
  <c r="N171" i="2" s="1"/>
  <c r="E9" i="2" l="1"/>
  <c r="D21" i="2"/>
  <c r="E13" i="2"/>
  <c r="D13" i="2"/>
  <c r="D9" i="2"/>
  <c r="E26" i="2"/>
  <c r="D26" i="2"/>
  <c r="E21" i="2"/>
  <c r="G18" i="2" l="1"/>
  <c r="D18" i="2"/>
  <c r="G31" i="2" l="1"/>
  <c r="D34" i="2"/>
  <c r="G34" i="2"/>
  <c r="H5" i="2" l="1"/>
  <c r="H18" i="2" s="1"/>
  <c r="E5" i="2"/>
  <c r="D31" i="2"/>
  <c r="G20" i="2"/>
  <c r="G21" i="2" s="1"/>
  <c r="H20" i="2"/>
  <c r="H21" i="2" s="1"/>
  <c r="G8" i="2"/>
  <c r="G9" i="2" s="1"/>
  <c r="H6" i="2"/>
  <c r="H8" i="2" s="1"/>
  <c r="H9" i="2" s="1"/>
  <c r="H26" i="2"/>
  <c r="G26" i="2"/>
  <c r="G11" i="2"/>
  <c r="G13" i="2" s="1"/>
  <c r="H13" i="2"/>
  <c r="D2" i="2"/>
  <c r="G2" i="2"/>
  <c r="E18" i="2" l="1"/>
  <c r="E15" i="2"/>
  <c r="D15" i="2"/>
  <c r="E28" i="2"/>
  <c r="D28" i="2"/>
  <c r="D32" i="2" s="1"/>
  <c r="D33" i="2" s="1"/>
  <c r="D35" i="2" s="1"/>
  <c r="G28" i="2"/>
  <c r="G15" i="2"/>
  <c r="H28" i="2"/>
  <c r="H15" i="2"/>
  <c r="G32" i="2" l="1"/>
  <c r="G33" i="2" s="1"/>
  <c r="G35" i="2" s="1"/>
</calcChain>
</file>

<file path=xl/sharedStrings.xml><?xml version="1.0" encoding="utf-8"?>
<sst xmlns="http://schemas.openxmlformats.org/spreadsheetml/2006/main" count="141" uniqueCount="130">
  <si>
    <t>Balance Sheet</t>
  </si>
  <si>
    <t>Legal Entity Name</t>
  </si>
  <si>
    <t>Grant Request dollars</t>
  </si>
  <si>
    <t>Legal Entity Tax Identification Number</t>
  </si>
  <si>
    <t>Street</t>
  </si>
  <si>
    <t>Town</t>
  </si>
  <si>
    <t>State</t>
  </si>
  <si>
    <t>ZIP</t>
  </si>
  <si>
    <t>Legal Entity Address:</t>
  </si>
  <si>
    <t>Example</t>
  </si>
  <si>
    <t>Harry Morrison Foundation</t>
  </si>
  <si>
    <t>82-6008111</t>
  </si>
  <si>
    <t>Justin Wilkerson</t>
  </si>
  <si>
    <t>President</t>
  </si>
  <si>
    <t>110 E Parkway Drive</t>
  </si>
  <si>
    <t>Boise</t>
  </si>
  <si>
    <t>Legal Entity Information:</t>
  </si>
  <si>
    <t>Your Organization</t>
  </si>
  <si>
    <t>Most Recent</t>
  </si>
  <si>
    <t>Year</t>
  </si>
  <si>
    <t>Prior</t>
  </si>
  <si>
    <t>Cash</t>
  </si>
  <si>
    <t>Investments</t>
  </si>
  <si>
    <t>Other Assets</t>
  </si>
  <si>
    <t>Total Assets</t>
  </si>
  <si>
    <t>Liabilities</t>
  </si>
  <si>
    <t>Equity/Capital</t>
  </si>
  <si>
    <t>Total Liabilities/Equity</t>
  </si>
  <si>
    <t>Income Statement</t>
  </si>
  <si>
    <t>Do Assets = Liabilities + Equity?</t>
  </si>
  <si>
    <t>Government Revenues</t>
  </si>
  <si>
    <t>Other Revenues</t>
  </si>
  <si>
    <t>Total Revenues</t>
  </si>
  <si>
    <t>Program Expenses</t>
  </si>
  <si>
    <t>Administrative Expenses</t>
  </si>
  <si>
    <t>Fundraising Expenses</t>
  </si>
  <si>
    <t>Total Expenses</t>
  </si>
  <si>
    <t>Net Income</t>
  </si>
  <si>
    <t>Equity Beginning Year</t>
  </si>
  <si>
    <t>Calculated Equity End of Year</t>
  </si>
  <si>
    <t>Balance Sheet Equity</t>
  </si>
  <si>
    <t>Ending Equity Difference?</t>
  </si>
  <si>
    <t>Legal Entity Contact Information</t>
  </si>
  <si>
    <t>Phone number</t>
  </si>
  <si>
    <t>Website</t>
  </si>
  <si>
    <t>Email</t>
  </si>
  <si>
    <t>www.harrymorrisonfoundation.org</t>
  </si>
  <si>
    <t>208-345-5225</t>
  </si>
  <si>
    <t>grants@harrymorrisonfoundation.org</t>
  </si>
  <si>
    <t>Total Project Costs dollars</t>
  </si>
  <si>
    <t>Project Name</t>
  </si>
  <si>
    <t>Raw food for Meals on Wheels</t>
  </si>
  <si>
    <t>Is the Project in Idaho</t>
  </si>
  <si>
    <t>Yes</t>
  </si>
  <si>
    <t>ID</t>
  </si>
  <si>
    <t>Grant Information</t>
  </si>
  <si>
    <t>Senior citizens</t>
  </si>
  <si>
    <t>Year Founded</t>
  </si>
  <si>
    <t>Application Date</t>
  </si>
  <si>
    <t>Orange below for calculations</t>
  </si>
  <si>
    <t>Orange below for calculations or explanations</t>
  </si>
  <si>
    <t>AI Chat GPT Response to "Program Expenses" July 2023:</t>
  </si>
  <si>
    <t>Financial Worksheet Instructions</t>
  </si>
  <si>
    <t>Entity Executive's Name</t>
  </si>
  <si>
    <t>Entity Executive's Title</t>
  </si>
  <si>
    <t>Who Benefits from this grant</t>
  </si>
  <si>
    <t>How many benefit</t>
  </si>
  <si>
    <t>Has HMF given you a previous grant</t>
  </si>
  <si>
    <t>(in Dollars)</t>
  </si>
  <si>
    <t>Equity Reconciliation:</t>
  </si>
  <si>
    <t>Text Box Explanation of Equity Difference in Cell D35</t>
  </si>
  <si>
    <t>Other Grant Request dollars</t>
  </si>
  <si>
    <t>Date Dropdown</t>
  </si>
  <si>
    <t>Balance Sheet Date</t>
  </si>
  <si>
    <t>50. Wyoming (WY)</t>
  </si>
  <si>
    <t>49. Wisconsin (WI)</t>
  </si>
  <si>
    <t>48. West Virginia (WV)</t>
  </si>
  <si>
    <t>46. Virginia (VA)</t>
  </si>
  <si>
    <t>45. Vermont (VT)</t>
  </si>
  <si>
    <t>43. Texas (TX)</t>
  </si>
  <si>
    <t>42. Tennessee (TN)</t>
  </si>
  <si>
    <t>41. South Dakota (SD)</t>
  </si>
  <si>
    <t>40. South Carolina (SC)</t>
  </si>
  <si>
    <t>39. Rhode Island (RI)</t>
  </si>
  <si>
    <t>38. Pennsylvania (PA)</t>
  </si>
  <si>
    <t>36. Oklahoma (OK)</t>
  </si>
  <si>
    <t>35. Ohio (OH)</t>
  </si>
  <si>
    <t>34. North Dakota (ND)</t>
  </si>
  <si>
    <t>33. North Carolina (NC)</t>
  </si>
  <si>
    <t>32. New York (NY)</t>
  </si>
  <si>
    <t>31. New Mexico (NM)</t>
  </si>
  <si>
    <t>30. New Jersey (NJ)</t>
  </si>
  <si>
    <t>29. New Hampshire (NH)</t>
  </si>
  <si>
    <t>27. Nebraska (NE)</t>
  </si>
  <si>
    <t>25. Missouri (MO)</t>
  </si>
  <si>
    <t>24. Mississippi (MS)</t>
  </si>
  <si>
    <t>23. Minnesota (MN)</t>
  </si>
  <si>
    <t>22. Michigan (MI)</t>
  </si>
  <si>
    <t>21. Massachusetts (MA)</t>
  </si>
  <si>
    <t>20. Maryland (MD)</t>
  </si>
  <si>
    <t>19. Maine (ME)</t>
  </si>
  <si>
    <t>18. Louisiana (LA)</t>
  </si>
  <si>
    <t>17. Kentucky (KY)</t>
  </si>
  <si>
    <t>16. Kansas (KS)</t>
  </si>
  <si>
    <t>15. Iowa (IA)</t>
  </si>
  <si>
    <t>14. Indiana (IN)</t>
  </si>
  <si>
    <t>13. Illinois (IL)</t>
  </si>
  <si>
    <t>11. Hawaii (HI)</t>
  </si>
  <si>
    <t>10. Georgia (GA)</t>
  </si>
  <si>
    <t>9. Florida (FL)</t>
  </si>
  <si>
    <t>8. Delaware (DE)</t>
  </si>
  <si>
    <t>7. Connecticut (CT)</t>
  </si>
  <si>
    <t>6. Colorado (CO)</t>
  </si>
  <si>
    <t>4. Arkansas (AR)</t>
  </si>
  <si>
    <t>3. Arizona (AZ)</t>
  </si>
  <si>
    <t>2. Alaska (AK)</t>
  </si>
  <si>
    <t>1. Alabama (AL)</t>
  </si>
  <si>
    <t>44. Utah (UT)</t>
  </si>
  <si>
    <t>5. California (CA)</t>
  </si>
  <si>
    <t>28. Nevada (NV)</t>
  </si>
  <si>
    <t>26. Montana (MT)</t>
  </si>
  <si>
    <t>47. Washington (WA)</t>
  </si>
  <si>
    <t>Don't know</t>
  </si>
  <si>
    <t>37. Oregon (OR)</t>
  </si>
  <si>
    <t>No</t>
  </si>
  <si>
    <t>12. Idaho (ID)</t>
  </si>
  <si>
    <t>Abbr</t>
  </si>
  <si>
    <t>50 States</t>
  </si>
  <si>
    <t>Idaho?</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</si>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</sst>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m/d/yy;@"/>
    <numFmt numFmtId="166" formatCode="_(* #,##0_);_(* \(#,##0\);_(* &quot;-&quot;??_);_(@_)"/>
    <numFmt numFmtId="167" formatCode="_(&quot;$&quot;* #,##0_);_(&quot;$&quot;* \(#,##0\);_(&quot;$&quot;* &quot;-&quot;??_);_(@_)"/>
  </numFmts>
  <fonts count="15" x14ac:knownFonts="1">
    <font>
      <sz val="11"/>
      <color theme="1"/>
      <name val="Calibri"/>
      <family val="2"/>
      <scheme val="minor"/>
    </font>
    <font>
      <sz val="11"/>
      <color theme="1"/>
      <name val="Calibri"/>
      <family val="2"/>
      <scheme val="minor"/>
    </font>
    <font>
      <i/>
      <sz val="11"/>
      <color rgb="FF7F7F7F"/>
      <name val="Calibri"/>
      <family val="2"/>
      <scheme val="minor"/>
    </font>
    <font>
      <sz val="11"/>
      <color theme="1"/>
      <name val="Bahnschrift Light"/>
      <family val="2"/>
    </font>
    <font>
      <sz val="16"/>
      <name val="Bahnschrift Condensed"/>
      <family val="2"/>
    </font>
    <font>
      <i/>
      <sz val="11"/>
      <color theme="1"/>
      <name val="Bahnschrift Light"/>
      <family val="2"/>
    </font>
    <font>
      <b/>
      <sz val="14"/>
      <color theme="1"/>
      <name val="Bahnschrift Light"/>
      <family val="2"/>
    </font>
    <font>
      <b/>
      <i/>
      <sz val="11"/>
      <color theme="1"/>
      <name val="Bahnschrift Light"/>
      <family val="2"/>
    </font>
    <font>
      <sz val="11"/>
      <color theme="1"/>
      <name val="Times New Roman"/>
      <family val="1"/>
    </font>
    <font>
      <i/>
      <u/>
      <sz val="11"/>
      <color theme="1"/>
      <name val="Times New Roman"/>
      <family val="1"/>
    </font>
    <font>
      <i/>
      <sz val="11"/>
      <name val="Times New Roman"/>
      <family val="1"/>
    </font>
    <font>
      <i/>
      <sz val="11"/>
      <color theme="1"/>
      <name val="Times New Roman"/>
      <family val="1"/>
    </font>
    <font>
      <b/>
      <sz val="11"/>
      <color theme="1"/>
      <name val="Bahnschrift Light"/>
      <family val="2"/>
    </font>
    <font>
      <b/>
      <sz val="11"/>
      <color theme="1"/>
      <name val="Times New Roman"/>
      <family val="1"/>
    </font>
    <font>
      <sz val="11"/>
      <color rgb="FF0000FF"/>
      <name val="Calibri"/>
      <family val="2"/>
      <scheme val="minor"/>
    </font>
  </fonts>
  <fills count="11">
    <fill>
      <patternFill patternType="none"/>
    </fill>
    <fill>
      <patternFill patternType="gray125"/>
    </fill>
    <fill>
      <patternFill patternType="solid">
        <fgColor theme="6" tint="0.79998168889431442"/>
        <bgColor indexed="65"/>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CCFF"/>
        <bgColor indexed="64"/>
      </patternFill>
    </fill>
    <fill>
      <patternFill patternType="solid">
        <fgColor theme="4" tint="0.79998168889431442"/>
        <bgColor indexed="64"/>
      </patternFill>
    </fill>
    <fill>
      <patternFill patternType="solid">
        <fgColor rgb="FFFFCCCC"/>
        <bgColor indexed="64"/>
      </patternFill>
    </fill>
    <fill>
      <patternFill patternType="solid">
        <fgColor theme="9" tint="0.79998168889431442"/>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91">
    <xf numFmtId="0" fontId="0" fillId="0" borderId="0" xfId="0"/>
    <xf numFmtId="0" fontId="0" fillId="3" borderId="0" xfId="0" applyFill="1"/>
    <xf numFmtId="0" fontId="0" fillId="3" borderId="0" xfId="0" applyFill="1" applyAlignment="1">
      <alignment vertical="top" wrapText="1"/>
    </xf>
    <xf numFmtId="0" fontId="4" fillId="3" borderId="0" xfId="0" applyFont="1" applyFill="1"/>
    <xf numFmtId="0" fontId="3" fillId="3" borderId="0" xfId="0" applyFont="1" applyFill="1"/>
    <xf numFmtId="0" fontId="3" fillId="0" borderId="0" xfId="0" applyFont="1"/>
    <xf numFmtId="0" fontId="3" fillId="9" borderId="0" xfId="0" applyFont="1" applyFill="1"/>
    <xf numFmtId="0" fontId="6" fillId="10" borderId="0" xfId="0" applyFont="1" applyFill="1"/>
    <xf numFmtId="0" fontId="3" fillId="10" borderId="0" xfId="0" applyFont="1" applyFill="1"/>
    <xf numFmtId="165" fontId="3" fillId="9" borderId="0" xfId="0" applyNumberFormat="1" applyFont="1" applyFill="1" applyAlignment="1">
      <alignment horizontal="center"/>
    </xf>
    <xf numFmtId="0" fontId="5" fillId="10" borderId="0" xfId="0" applyFont="1" applyFill="1"/>
    <xf numFmtId="0" fontId="7" fillId="10" borderId="0" xfId="0" applyFont="1" applyFill="1"/>
    <xf numFmtId="0" fontId="8" fillId="3" borderId="0" xfId="0" applyFont="1" applyFill="1"/>
    <xf numFmtId="0" fontId="8" fillId="3" borderId="0" xfId="0" applyFont="1" applyFill="1" applyAlignment="1">
      <alignment horizontal="center"/>
    </xf>
    <xf numFmtId="0" fontId="8" fillId="3" borderId="6" xfId="0" applyFont="1" applyFill="1" applyBorder="1" applyAlignment="1">
      <alignment horizontal="center"/>
    </xf>
    <xf numFmtId="0" fontId="8" fillId="3" borderId="7" xfId="0" applyFont="1" applyFill="1" applyBorder="1" applyAlignment="1">
      <alignment horizontal="center"/>
    </xf>
    <xf numFmtId="165" fontId="8" fillId="4" borderId="2" xfId="0" applyNumberFormat="1" applyFont="1" applyFill="1" applyBorder="1" applyAlignment="1">
      <alignment horizontal="center"/>
    </xf>
    <xf numFmtId="165" fontId="8" fillId="3" borderId="9" xfId="0" applyNumberFormat="1" applyFont="1" applyFill="1" applyBorder="1" applyAlignment="1">
      <alignment horizontal="center"/>
    </xf>
    <xf numFmtId="165" fontId="8" fillId="3" borderId="2" xfId="0" applyNumberFormat="1" applyFont="1" applyFill="1" applyBorder="1" applyAlignment="1">
      <alignment horizontal="center"/>
    </xf>
    <xf numFmtId="0" fontId="8" fillId="3" borderId="0" xfId="0" applyFont="1" applyFill="1" applyAlignment="1">
      <alignment horizontal="left" indent="1"/>
    </xf>
    <xf numFmtId="167" fontId="8" fillId="4" borderId="0" xfId="1" applyNumberFormat="1" applyFont="1" applyFill="1"/>
    <xf numFmtId="167" fontId="8" fillId="4" borderId="7" xfId="1" applyNumberFormat="1" applyFont="1" applyFill="1" applyBorder="1"/>
    <xf numFmtId="167" fontId="8" fillId="3" borderId="0" xfId="1" applyNumberFormat="1" applyFont="1" applyFill="1"/>
    <xf numFmtId="167" fontId="8" fillId="3" borderId="7" xfId="1" applyNumberFormat="1" applyFont="1" applyFill="1" applyBorder="1"/>
    <xf numFmtId="166" fontId="8" fillId="4" borderId="0" xfId="1" applyNumberFormat="1" applyFont="1" applyFill="1"/>
    <xf numFmtId="166" fontId="8" fillId="4" borderId="7" xfId="1" applyNumberFormat="1" applyFont="1" applyFill="1" applyBorder="1"/>
    <xf numFmtId="166" fontId="8" fillId="3" borderId="0" xfId="1" applyNumberFormat="1" applyFont="1" applyFill="1"/>
    <xf numFmtId="166" fontId="8" fillId="3" borderId="7" xfId="1" applyNumberFormat="1" applyFont="1" applyFill="1" applyBorder="1"/>
    <xf numFmtId="166" fontId="8" fillId="4" borderId="2" xfId="1" applyNumberFormat="1" applyFont="1" applyFill="1" applyBorder="1"/>
    <xf numFmtId="166" fontId="8" fillId="4" borderId="9" xfId="1" applyNumberFormat="1" applyFont="1" applyFill="1" applyBorder="1"/>
    <xf numFmtId="166" fontId="8" fillId="3" borderId="2" xfId="1" applyNumberFormat="1" applyFont="1" applyFill="1" applyBorder="1"/>
    <xf numFmtId="166" fontId="8" fillId="3" borderId="9" xfId="1" applyNumberFormat="1" applyFont="1" applyFill="1" applyBorder="1"/>
    <xf numFmtId="166" fontId="8" fillId="3" borderId="0" xfId="0" applyNumberFormat="1" applyFont="1" applyFill="1"/>
    <xf numFmtId="166" fontId="8" fillId="3" borderId="7" xfId="0" applyNumberFormat="1" applyFont="1" applyFill="1" applyBorder="1"/>
    <xf numFmtId="0" fontId="8" fillId="3" borderId="7" xfId="0" applyFont="1" applyFill="1" applyBorder="1"/>
    <xf numFmtId="167" fontId="8" fillId="3" borderId="0" xfId="0" applyNumberFormat="1" applyFont="1" applyFill="1"/>
    <xf numFmtId="167" fontId="8" fillId="3" borderId="7" xfId="0" applyNumberFormat="1" applyFont="1" applyFill="1" applyBorder="1"/>
    <xf numFmtId="166" fontId="8" fillId="6" borderId="0" xfId="0" applyNumberFormat="1" applyFont="1" applyFill="1" applyAlignment="1">
      <alignment horizontal="center"/>
    </xf>
    <xf numFmtId="0" fontId="8" fillId="3" borderId="0" xfId="0" applyFont="1" applyFill="1" applyAlignment="1">
      <alignment wrapText="1"/>
    </xf>
    <xf numFmtId="165" fontId="8" fillId="3" borderId="2" xfId="0" applyNumberFormat="1" applyFont="1" applyFill="1" applyBorder="1" applyAlignment="1">
      <alignment horizontal="center" wrapText="1"/>
    </xf>
    <xf numFmtId="165" fontId="8" fillId="3" borderId="9" xfId="0" applyNumberFormat="1" applyFont="1" applyFill="1" applyBorder="1" applyAlignment="1">
      <alignment horizontal="center" wrapText="1"/>
    </xf>
    <xf numFmtId="165" fontId="8" fillId="3" borderId="8" xfId="0" applyNumberFormat="1" applyFont="1" applyFill="1" applyBorder="1" applyAlignment="1">
      <alignment horizontal="center" wrapText="1"/>
    </xf>
    <xf numFmtId="0" fontId="8" fillId="3" borderId="12" xfId="0" applyFont="1" applyFill="1" applyBorder="1"/>
    <xf numFmtId="166" fontId="8" fillId="3" borderId="8" xfId="1" applyNumberFormat="1" applyFont="1" applyFill="1" applyBorder="1"/>
    <xf numFmtId="166" fontId="8" fillId="3" borderId="12" xfId="0" applyNumberFormat="1" applyFont="1" applyFill="1" applyBorder="1"/>
    <xf numFmtId="166" fontId="8" fillId="3" borderId="12" xfId="1" applyNumberFormat="1" applyFont="1" applyFill="1" applyBorder="1"/>
    <xf numFmtId="166" fontId="8" fillId="3" borderId="0" xfId="1" applyNumberFormat="1" applyFont="1" applyFill="1" applyBorder="1"/>
    <xf numFmtId="166" fontId="8" fillId="3" borderId="2" xfId="0" applyNumberFormat="1" applyFont="1" applyFill="1" applyBorder="1"/>
    <xf numFmtId="166" fontId="8" fillId="7" borderId="0" xfId="0" applyNumberFormat="1" applyFont="1" applyFill="1"/>
    <xf numFmtId="0" fontId="9" fillId="3" borderId="0" xfId="0" applyFont="1" applyFill="1"/>
    <xf numFmtId="0" fontId="10" fillId="4" borderId="3" xfId="3" applyFont="1" applyFill="1" applyBorder="1"/>
    <xf numFmtId="0" fontId="10" fillId="3" borderId="3" xfId="3" applyFont="1" applyFill="1" applyBorder="1"/>
    <xf numFmtId="0" fontId="10" fillId="4" borderId="4" xfId="3" applyFont="1" applyFill="1" applyBorder="1" applyAlignment="1">
      <alignment horizontal="left"/>
    </xf>
    <xf numFmtId="0" fontId="10" fillId="3" borderId="4" xfId="3" applyFont="1" applyFill="1" applyBorder="1" applyAlignment="1">
      <alignment horizontal="left"/>
    </xf>
    <xf numFmtId="0" fontId="8" fillId="4" borderId="4" xfId="0" applyFont="1" applyFill="1" applyBorder="1"/>
    <xf numFmtId="0" fontId="8" fillId="3" borderId="4" xfId="0" applyFont="1" applyFill="1" applyBorder="1"/>
    <xf numFmtId="0" fontId="10" fillId="4" borderId="4" xfId="3" applyFont="1" applyFill="1" applyBorder="1"/>
    <xf numFmtId="0" fontId="10" fillId="3" borderId="4" xfId="3" applyFont="1" applyFill="1" applyBorder="1"/>
    <xf numFmtId="0" fontId="10" fillId="4" borderId="5" xfId="3" applyFont="1" applyFill="1" applyBorder="1"/>
    <xf numFmtId="0" fontId="10" fillId="3" borderId="5" xfId="3" applyFont="1" applyFill="1" applyBorder="1"/>
    <xf numFmtId="0" fontId="8" fillId="4" borderId="5" xfId="0" applyFont="1" applyFill="1" applyBorder="1" applyAlignment="1">
      <alignment horizontal="left"/>
    </xf>
    <xf numFmtId="0" fontId="8" fillId="3" borderId="5" xfId="0" applyFont="1" applyFill="1" applyBorder="1" applyAlignment="1">
      <alignment horizontal="left"/>
    </xf>
    <xf numFmtId="0" fontId="10" fillId="4" borderId="3" xfId="3" applyFont="1" applyFill="1" applyBorder="1" applyAlignment="1">
      <alignment horizontal="left"/>
    </xf>
    <xf numFmtId="0" fontId="11" fillId="4" borderId="5" xfId="0" applyFont="1" applyFill="1" applyBorder="1" applyAlignment="1">
      <alignment horizontal="left"/>
    </xf>
    <xf numFmtId="0" fontId="11" fillId="3" borderId="5" xfId="0" applyFont="1" applyFill="1" applyBorder="1" applyAlignment="1">
      <alignment horizontal="left"/>
    </xf>
    <xf numFmtId="14" fontId="8" fillId="2" borderId="1" xfId="2" applyNumberFormat="1" applyFont="1" applyFill="1" applyBorder="1" applyAlignment="1">
      <alignment horizontal="left"/>
    </xf>
    <xf numFmtId="14" fontId="8" fillId="3" borderId="1" xfId="2" applyNumberFormat="1" applyFont="1" applyFill="1" applyBorder="1" applyAlignment="1">
      <alignment horizontal="left"/>
    </xf>
    <xf numFmtId="0" fontId="8" fillId="2" borderId="1" xfId="2" applyNumberFormat="1" applyFont="1" applyFill="1" applyBorder="1" applyAlignment="1">
      <alignment horizontal="left"/>
    </xf>
    <xf numFmtId="0" fontId="8" fillId="3" borderId="1" xfId="2" applyNumberFormat="1" applyFont="1" applyFill="1" applyBorder="1" applyAlignment="1">
      <alignment horizontal="left"/>
    </xf>
    <xf numFmtId="164" fontId="8" fillId="2" borderId="1" xfId="2" applyNumberFormat="1" applyFont="1" applyFill="1" applyBorder="1" applyAlignment="1">
      <alignment horizontal="left"/>
    </xf>
    <xf numFmtId="164" fontId="8" fillId="3" borderId="1" xfId="2" applyNumberFormat="1" applyFont="1" applyFill="1" applyBorder="1" applyAlignment="1">
      <alignment horizontal="left"/>
    </xf>
    <xf numFmtId="3" fontId="8" fillId="2" borderId="1" xfId="2" applyNumberFormat="1" applyFont="1" applyFill="1" applyBorder="1" applyAlignment="1">
      <alignment horizontal="left"/>
    </xf>
    <xf numFmtId="3" fontId="8" fillId="3" borderId="1" xfId="2" applyNumberFormat="1" applyFont="1" applyFill="1" applyBorder="1" applyAlignment="1">
      <alignment horizontal="left"/>
    </xf>
    <xf numFmtId="0" fontId="8" fillId="9" borderId="0" xfId="0" applyFont="1" applyFill="1"/>
    <xf numFmtId="0" fontId="12" fillId="8" borderId="0" xfId="0" applyFont="1" applyFill="1"/>
    <xf numFmtId="0" fontId="0" fillId="3" borderId="0" xfId="0" applyFill="1" applyAlignment="1">
      <alignment horizontal="right" indent="1"/>
    </xf>
    <xf numFmtId="167" fontId="3" fillId="9" borderId="0" xfId="0" applyNumberFormat="1" applyFont="1" applyFill="1"/>
    <xf numFmtId="167" fontId="13" fillId="3" borderId="13" xfId="0" applyNumberFormat="1" applyFont="1" applyFill="1" applyBorder="1"/>
    <xf numFmtId="167" fontId="13" fillId="3" borderId="14" xfId="0" applyNumberFormat="1" applyFont="1" applyFill="1" applyBorder="1"/>
    <xf numFmtId="167" fontId="13" fillId="3" borderId="10" xfId="0" applyNumberFormat="1" applyFont="1" applyFill="1" applyBorder="1"/>
    <xf numFmtId="167" fontId="13" fillId="3" borderId="11" xfId="0" applyNumberFormat="1" applyFont="1" applyFill="1" applyBorder="1"/>
    <xf numFmtId="166" fontId="13" fillId="3" borderId="13" xfId="0" applyNumberFormat="1" applyFont="1" applyFill="1" applyBorder="1"/>
    <xf numFmtId="166" fontId="13" fillId="3" borderId="14" xfId="0" applyNumberFormat="1" applyFont="1" applyFill="1" applyBorder="1"/>
    <xf numFmtId="14" fontId="0" fillId="4" borderId="0" xfId="0" applyNumberFormat="1" applyFill="1"/>
    <xf numFmtId="14" fontId="14" fillId="4" borderId="0" xfId="0" applyNumberFormat="1" applyFont="1" applyFill="1"/>
    <xf numFmtId="0" fontId="0" fillId="0" borderId="2" xfId="0" applyBorder="1"/>
    <xf numFmtId="14" fontId="3" fillId="3" borderId="0" xfId="0" applyNumberFormat="1" applyFont="1" applyFill="1"/>
    <xf numFmtId="14" fontId="8" fillId="9" borderId="0" xfId="0" applyNumberFormat="1" applyFont="1" applyFill="1" applyAlignment="1">
      <alignment horizontal="left"/>
    </xf>
    <xf numFmtId="0" fontId="8" fillId="5" borderId="2" xfId="0" applyFont="1" applyFill="1" applyBorder="1" applyAlignment="1">
      <alignment horizontal="center" wrapText="1"/>
    </xf>
    <xf numFmtId="0" fontId="8" fillId="5" borderId="2" xfId="0" applyFont="1" applyFill="1" applyBorder="1" applyAlignment="1">
      <alignment horizontal="center"/>
    </xf>
    <xf numFmtId="0" fontId="3" fillId="4" borderId="0" xfId="0" applyFont="1" applyFill="1" applyAlignment="1">
      <alignment vertical="top" wrapText="1"/>
    </xf>
  </cellXfs>
  <cellStyles count="4">
    <cellStyle name="Comma" xfId="1" builtinId="3"/>
    <cellStyle name="Currency" xfId="2" builtinId="4"/>
    <cellStyle name="Explanatory Text" xfId="3" builtinId="53"/>
    <cellStyle name="Normal" xfId="0" builtinId="0"/>
  </cellStyles>
  <dxfs count="2">
    <dxf>
      <font>
        <color auto="1"/>
      </font>
      <fill>
        <patternFill>
          <bgColor theme="8" tint="0.59996337778862885"/>
        </patternFill>
      </fill>
    </dxf>
    <dxf>
      <font>
        <color auto="1"/>
      </font>
      <fill>
        <patternFill>
          <bgColor theme="8" tint="0.59996337778862885"/>
        </patternFill>
      </fill>
    </dxf>
  </dxfs>
  <tableStyles count="0" defaultTableStyle="TableStyleMedium2" defaultPivotStyle="PivotStyleLight16"/>
  <colors>
    <mruColors>
      <color rgb="FF0000FF"/>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3975100</xdr:colOff>
      <xdr:row>7</xdr:row>
      <xdr:rowOff>152401</xdr:rowOff>
    </xdr:to>
    <xdr:pic>
      <xdr:nvPicPr>
        <xdr:cNvPr id="3" name="Picture 2">
          <a:extLst>
            <a:ext uri="{FF2B5EF4-FFF2-40B4-BE49-F238E27FC236}">
              <a16:creationId xmlns:a16="http://schemas.microsoft.com/office/drawing/2014/main" id="{7FB58C15-7F1C-582F-2DD9-DB2A739B19B7}"/>
            </a:ext>
          </a:extLst>
        </xdr:cNvPr>
        <xdr:cNvPicPr>
          <a:picLocks noChangeAspect="1"/>
        </xdr:cNvPicPr>
      </xdr:nvPicPr>
      <xdr:blipFill rotWithShape="1">
        <a:blip xmlns:r="http://schemas.openxmlformats.org/officeDocument/2006/relationships" r:embed="rId1"/>
        <a:srcRect t="14952" b="19777"/>
        <a:stretch/>
      </xdr:blipFill>
      <xdr:spPr>
        <a:xfrm>
          <a:off x="1" y="330199"/>
          <a:ext cx="3975100" cy="1441451"/>
        </a:xfrm>
        <a:prstGeom prst="rect">
          <a:avLst/>
        </a:prstGeom>
      </xdr:spPr>
    </xdr:pic>
    <xdr:clientData/>
  </xdr:twoCellAnchor>
  <xdr:twoCellAnchor>
    <xdr:from>
      <xdr:col>0</xdr:col>
      <xdr:colOff>0</xdr:colOff>
      <xdr:row>146</xdr:row>
      <xdr:rowOff>19050</xdr:rowOff>
    </xdr:from>
    <xdr:to>
      <xdr:col>1</xdr:col>
      <xdr:colOff>0</xdr:colOff>
      <xdr:row>173</xdr:row>
      <xdr:rowOff>158750</xdr:rowOff>
    </xdr:to>
    <xdr:sp macro="" textlink="">
      <xdr:nvSpPr>
        <xdr:cNvPr id="5" name="TextBox 4">
          <a:extLst>
            <a:ext uri="{FF2B5EF4-FFF2-40B4-BE49-F238E27FC236}">
              <a16:creationId xmlns:a16="http://schemas.microsoft.com/office/drawing/2014/main" id="{F3A4F594-C185-98F5-EA8C-34F9F9C5768F}"/>
            </a:ext>
          </a:extLst>
        </xdr:cNvPr>
        <xdr:cNvSpPr txBox="1"/>
      </xdr:nvSpPr>
      <xdr:spPr>
        <a:xfrm>
          <a:off x="0" y="28448000"/>
          <a:ext cx="11112500" cy="511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aseline="0">
              <a:solidFill>
                <a:schemeClr val="dk1"/>
              </a:solidFill>
              <a:latin typeface="Times New Roman" panose="02020603050405020304" pitchFamily="18" charset="0"/>
              <a:ea typeface="+mn-ea"/>
              <a:cs typeface="+mn-cs"/>
            </a:rPr>
            <a:t>In accounting, "Program Expenses" refer to the costs incurred by a nonprofit organization or a charitable entity in carrying out its specific programs and activities directly related to its mission or purpose. Program expenses are a category of expenses that are distinct from other types of expenses, such as administrative expenses or fundraising expenses.</a:t>
          </a:r>
        </a:p>
        <a:p>
          <a:endParaRPr lang="en-US" sz="1200" baseline="0">
            <a:solidFill>
              <a:schemeClr val="dk1"/>
            </a:solidFill>
            <a:latin typeface="Times New Roman" panose="02020603050405020304" pitchFamily="18" charset="0"/>
            <a:ea typeface="+mn-ea"/>
            <a:cs typeface="+mn-cs"/>
          </a:endParaRPr>
        </a:p>
        <a:p>
          <a:r>
            <a:rPr lang="en-US" sz="1200" baseline="0">
              <a:solidFill>
                <a:schemeClr val="dk1"/>
              </a:solidFill>
              <a:latin typeface="Times New Roman" panose="02020603050405020304" pitchFamily="18" charset="0"/>
              <a:ea typeface="+mn-ea"/>
              <a:cs typeface="+mn-cs"/>
            </a:rPr>
            <a:t>The accounting definition of program expenses can vary slightly depending on the specific accounting framework or standards being used, but the general principle remains consistent. Program expenses are typically associated with the direct costs of delivering goods or services to beneficiaries, implementing programs, conducting research, providing education, or any other activities directly aligned with the organization's charitable objectives.</a:t>
          </a:r>
        </a:p>
        <a:p>
          <a:endParaRPr lang="en-US" sz="1200" baseline="0">
            <a:solidFill>
              <a:schemeClr val="dk1"/>
            </a:solidFill>
            <a:latin typeface="Times New Roman" panose="02020603050405020304" pitchFamily="18" charset="0"/>
            <a:ea typeface="+mn-ea"/>
            <a:cs typeface="+mn-cs"/>
          </a:endParaRPr>
        </a:p>
        <a:p>
          <a:r>
            <a:rPr lang="en-US" sz="1200" baseline="0">
              <a:solidFill>
                <a:schemeClr val="dk1"/>
              </a:solidFill>
              <a:latin typeface="Times New Roman" panose="02020603050405020304" pitchFamily="18" charset="0"/>
              <a:ea typeface="+mn-ea"/>
              <a:cs typeface="+mn-cs"/>
            </a:rPr>
            <a:t>Here are some key characteristics and considerations related to program expenses in accounting:</a:t>
          </a:r>
        </a:p>
        <a:p>
          <a:endParaRPr lang="en-US" sz="1200" baseline="0">
            <a:solidFill>
              <a:schemeClr val="dk1"/>
            </a:solidFill>
            <a:latin typeface="Times New Roman" panose="02020603050405020304" pitchFamily="18" charset="0"/>
            <a:ea typeface="+mn-ea"/>
            <a:cs typeface="+mn-cs"/>
          </a:endParaRPr>
        </a:p>
        <a:p>
          <a:r>
            <a:rPr lang="en-US" sz="1200" baseline="0">
              <a:solidFill>
                <a:schemeClr val="dk1"/>
              </a:solidFill>
              <a:latin typeface="Times New Roman" panose="02020603050405020304" pitchFamily="18" charset="0"/>
              <a:ea typeface="+mn-ea"/>
              <a:cs typeface="+mn-cs"/>
            </a:rPr>
            <a:t>1. Direct program costs: Program expenses encompass the direct costs incurred in carrying out the organization's programs. These costs may include salaries and wages of program staff, supplies and materials, equipment, travel expenses, program-related communications, and other direct costs specific to program delivery.</a:t>
          </a:r>
        </a:p>
        <a:p>
          <a:endParaRPr lang="en-US" sz="1200" baseline="0">
            <a:solidFill>
              <a:schemeClr val="dk1"/>
            </a:solidFill>
            <a:latin typeface="Times New Roman" panose="02020603050405020304" pitchFamily="18" charset="0"/>
            <a:ea typeface="+mn-ea"/>
            <a:cs typeface="+mn-cs"/>
          </a:endParaRPr>
        </a:p>
        <a:p>
          <a:r>
            <a:rPr lang="en-US" sz="1200" baseline="0">
              <a:solidFill>
                <a:schemeClr val="dk1"/>
              </a:solidFill>
              <a:latin typeface="Times New Roman" panose="02020603050405020304" pitchFamily="18" charset="0"/>
              <a:ea typeface="+mn-ea"/>
              <a:cs typeface="+mn-cs"/>
            </a:rPr>
            <a:t>2. Allocation of shared costs: In cases where costs are shared between program activities and other functions of the organization, such as administration or fundraising, it is important to allocate these costs appropriately. This ensures that the program expenses reflect only the direct costs associated with program activities.</a:t>
          </a:r>
        </a:p>
        <a:p>
          <a:endParaRPr lang="en-US" sz="1200" baseline="0">
            <a:solidFill>
              <a:schemeClr val="dk1"/>
            </a:solidFill>
            <a:latin typeface="Times New Roman" panose="02020603050405020304" pitchFamily="18" charset="0"/>
            <a:ea typeface="+mn-ea"/>
            <a:cs typeface="+mn-cs"/>
          </a:endParaRPr>
        </a:p>
        <a:p>
          <a:r>
            <a:rPr lang="en-US" sz="1200" baseline="0">
              <a:solidFill>
                <a:schemeClr val="dk1"/>
              </a:solidFill>
              <a:latin typeface="Times New Roman" panose="02020603050405020304" pitchFamily="18" charset="0"/>
              <a:ea typeface="+mn-ea"/>
              <a:cs typeface="+mn-cs"/>
            </a:rPr>
            <a:t>3. Measurement and reporting: Nonprofit organizations are typically required to accurately measure and report their program expenses in their financial statements and annual reports. This allows stakeholders, including donors, grantmakers, and the public, to assess the organization's commitment to its mission and the effectiveness of its programs.</a:t>
          </a:r>
        </a:p>
        <a:p>
          <a:endParaRPr lang="en-US" sz="1200" baseline="0">
            <a:solidFill>
              <a:schemeClr val="dk1"/>
            </a:solidFill>
            <a:latin typeface="Times New Roman" panose="02020603050405020304" pitchFamily="18" charset="0"/>
            <a:ea typeface="+mn-ea"/>
            <a:cs typeface="+mn-cs"/>
          </a:endParaRPr>
        </a:p>
        <a:p>
          <a:r>
            <a:rPr lang="en-US" sz="1200" baseline="0">
              <a:solidFill>
                <a:schemeClr val="dk1"/>
              </a:solidFill>
              <a:latin typeface="Times New Roman" panose="02020603050405020304" pitchFamily="18" charset="0"/>
              <a:ea typeface="+mn-ea"/>
              <a:cs typeface="+mn-cs"/>
            </a:rPr>
            <a:t>4. Compliance and transparency: Nonprofits may be subject to regulations and reporting requirements governing program expenses, particularly for organizations that receive government grants or funding. Transparency and accurate reporting of program expenses help maintain compliance with these regulations and foster accountability and trust.</a:t>
          </a:r>
        </a:p>
        <a:p>
          <a:endParaRPr lang="en-US" sz="1200" baseline="0">
            <a:solidFill>
              <a:schemeClr val="dk1"/>
            </a:solidFill>
            <a:latin typeface="Times New Roman" panose="02020603050405020304" pitchFamily="18" charset="0"/>
            <a:ea typeface="+mn-ea"/>
            <a:cs typeface="+mn-cs"/>
          </a:endParaRPr>
        </a:p>
        <a:p>
          <a:r>
            <a:rPr lang="en-US" sz="1200" baseline="0">
              <a:solidFill>
                <a:schemeClr val="dk1"/>
              </a:solidFill>
              <a:latin typeface="Times New Roman" panose="02020603050405020304" pitchFamily="18" charset="0"/>
              <a:ea typeface="+mn-ea"/>
              <a:cs typeface="+mn-cs"/>
            </a:rPr>
            <a:t>It's worth noting that the specific presentation and disclosure of program expenses may vary based on the accounting framework or reporting standards being followed, such as Generally Accepted Accounting Principles (GAAP) or the Financial Accounting Standards Board (FASB) guidelines. Organizations should adhere to the applicable standards and guidelines to ensure proper recognition and disclosure of program expenses in their financial statements.</a:t>
          </a:r>
        </a:p>
      </xdr:txBody>
    </xdr:sp>
    <xdr:clientData/>
  </xdr:twoCellAnchor>
  <xdr:twoCellAnchor>
    <xdr:from>
      <xdr:col>0</xdr:col>
      <xdr:colOff>0</xdr:colOff>
      <xdr:row>9</xdr:row>
      <xdr:rowOff>165100</xdr:rowOff>
    </xdr:from>
    <xdr:to>
      <xdr:col>0</xdr:col>
      <xdr:colOff>11029950</xdr:colOff>
      <xdr:row>135</xdr:row>
      <xdr:rowOff>76200</xdr:rowOff>
    </xdr:to>
    <xdr:sp macro="" textlink="">
      <xdr:nvSpPr>
        <xdr:cNvPr id="8" name="TextBox 7">
          <a:extLst>
            <a:ext uri="{FF2B5EF4-FFF2-40B4-BE49-F238E27FC236}">
              <a16:creationId xmlns:a16="http://schemas.microsoft.com/office/drawing/2014/main" id="{18768412-A2E5-402C-8A8B-A232C8A14B49}"/>
            </a:ext>
          </a:extLst>
        </xdr:cNvPr>
        <xdr:cNvSpPr txBox="1"/>
      </xdr:nvSpPr>
      <xdr:spPr>
        <a:xfrm>
          <a:off x="0" y="1892300"/>
          <a:ext cx="11029950" cy="2311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Times New Roman" panose="02020603050405020304" pitchFamily="18" charset="0"/>
              <a:ea typeface="+mn-ea"/>
              <a:cs typeface="+mn-cs"/>
            </a:rPr>
            <a:t>This financial worksheet is an integral part of the application.  If it is not complete, we will not process your application.  We encourage you to check our</a:t>
          </a:r>
          <a:r>
            <a:rPr lang="en-US" sz="1200" baseline="0">
              <a:solidFill>
                <a:schemeClr val="dk1"/>
              </a:solidFill>
              <a:effectLst/>
              <a:latin typeface="Times New Roman" panose="02020603050405020304" pitchFamily="18" charset="0"/>
              <a:ea typeface="+mn-ea"/>
              <a:cs typeface="+mn-cs"/>
            </a:rPr>
            <a:t> website www.harrymorrisonfoundation.org to get the latest application and worksheet.  </a:t>
          </a:r>
          <a:r>
            <a:rPr lang="en-US" sz="1200">
              <a:solidFill>
                <a:schemeClr val="dk1"/>
              </a:solidFill>
              <a:effectLst/>
              <a:latin typeface="Times New Roman" panose="02020603050405020304" pitchFamily="18" charset="0"/>
              <a:ea typeface="+mn-ea"/>
              <a:cs typeface="+mn-cs"/>
            </a:rPr>
            <a:t>We have done our best to keep the information required to a minimum.  But the information we ask for is deemed to be very important.  Thus, we expect every grey cell be filled in or the application will be considered incomplete.  Some cells have "drop-downs"</a:t>
          </a:r>
          <a:r>
            <a:rPr lang="en-US" sz="1200" baseline="0">
              <a:solidFill>
                <a:schemeClr val="dk1"/>
              </a:solidFill>
              <a:effectLst/>
              <a:latin typeface="Times New Roman" panose="02020603050405020304" pitchFamily="18" charset="0"/>
              <a:ea typeface="+mn-ea"/>
              <a:cs typeface="+mn-cs"/>
            </a:rPr>
            <a:t> that allow only certain type of information, like phone number and dollars.  </a:t>
          </a:r>
          <a:r>
            <a:rPr lang="en-US" sz="1200">
              <a:solidFill>
                <a:schemeClr val="dk1"/>
              </a:solidFill>
              <a:effectLst/>
              <a:latin typeface="Times New Roman" panose="02020603050405020304" pitchFamily="18" charset="0"/>
              <a:ea typeface="+mn-ea"/>
              <a:cs typeface="+mn-cs"/>
            </a:rPr>
            <a:t>If your Organization is less than two years old, you may not have all the information to fill out this worksheet.  If that is the case, let us know when you submit your application.</a:t>
          </a:r>
        </a:p>
        <a:p>
          <a:endParaRPr lang="en-US" sz="1200">
            <a:solidFill>
              <a:schemeClr val="dk1"/>
            </a:solidFill>
            <a:effectLst/>
            <a:latin typeface="Times New Roman" panose="02020603050405020304" pitchFamily="18" charset="0"/>
            <a:ea typeface="+mn-ea"/>
            <a:cs typeface="+mn-cs"/>
          </a:endParaRPr>
        </a:p>
        <a:p>
          <a:r>
            <a:rPr lang="en-US" sz="1200">
              <a:solidFill>
                <a:schemeClr val="dk1"/>
              </a:solidFill>
              <a:effectLst/>
              <a:latin typeface="Times New Roman" panose="02020603050405020304" pitchFamily="18" charset="0"/>
              <a:ea typeface="+mn-ea"/>
              <a:cs typeface="+mn-cs"/>
            </a:rPr>
            <a:t>You will see two tabs in this worksheet: </a:t>
          </a:r>
          <a:r>
            <a:rPr lang="en-US" sz="1200" b="1">
              <a:solidFill>
                <a:schemeClr val="dk1"/>
              </a:solidFill>
              <a:effectLst/>
              <a:latin typeface="Times New Roman" panose="02020603050405020304" pitchFamily="18" charset="0"/>
              <a:ea typeface="+mn-ea"/>
              <a:cs typeface="+mn-cs"/>
            </a:rPr>
            <a:t>Organization</a:t>
          </a:r>
          <a:r>
            <a:rPr lang="en-US" sz="1200">
              <a:solidFill>
                <a:schemeClr val="dk1"/>
              </a:solidFill>
              <a:effectLst/>
              <a:latin typeface="Times New Roman" panose="02020603050405020304" pitchFamily="18" charset="0"/>
              <a:ea typeface="+mn-ea"/>
              <a:cs typeface="+mn-cs"/>
            </a:rPr>
            <a:t> and </a:t>
          </a:r>
          <a:r>
            <a:rPr lang="en-US" sz="1200" b="1">
              <a:solidFill>
                <a:schemeClr val="dk1"/>
              </a:solidFill>
              <a:effectLst/>
              <a:latin typeface="Times New Roman" panose="02020603050405020304" pitchFamily="18" charset="0"/>
              <a:ea typeface="+mn-ea"/>
              <a:cs typeface="+mn-cs"/>
            </a:rPr>
            <a:t>Financial Data</a:t>
          </a:r>
          <a:r>
            <a:rPr lang="en-US" sz="1200">
              <a:solidFill>
                <a:schemeClr val="dk1"/>
              </a:solidFill>
              <a:effectLst/>
              <a:latin typeface="Times New Roman" panose="02020603050405020304" pitchFamily="18" charset="0"/>
              <a:ea typeface="+mn-ea"/>
              <a:cs typeface="+mn-cs"/>
            </a:rPr>
            <a:t>.  These</a:t>
          </a:r>
          <a:r>
            <a:rPr lang="en-US" sz="1200" baseline="0">
              <a:solidFill>
                <a:schemeClr val="dk1"/>
              </a:solidFill>
              <a:effectLst/>
              <a:latin typeface="Times New Roman" panose="02020603050405020304" pitchFamily="18" charset="0"/>
              <a:ea typeface="+mn-ea"/>
              <a:cs typeface="+mn-cs"/>
            </a:rPr>
            <a:t> tabs are protected worksheets but do have some orange-celled areas where you can do some calculations if necessary.</a:t>
          </a:r>
          <a:endParaRPr lang="en-US" sz="1200">
            <a:solidFill>
              <a:schemeClr val="dk1"/>
            </a:solidFill>
            <a:effectLst/>
            <a:latin typeface="Times New Roman" panose="02020603050405020304" pitchFamily="18" charset="0"/>
            <a:ea typeface="+mn-ea"/>
            <a:cs typeface="+mn-cs"/>
          </a:endParaRPr>
        </a:p>
        <a:p>
          <a:endParaRPr lang="en-US" sz="1200">
            <a:solidFill>
              <a:schemeClr val="dk1"/>
            </a:solidFill>
            <a:effectLst/>
            <a:latin typeface="Times New Roman" panose="02020603050405020304" pitchFamily="18" charset="0"/>
            <a:ea typeface="+mn-ea"/>
            <a:cs typeface="+mn-cs"/>
          </a:endParaRPr>
        </a:p>
        <a:p>
          <a:endParaRPr lang="en-US" sz="1200">
            <a:solidFill>
              <a:schemeClr val="dk1"/>
            </a:solidFill>
            <a:effectLst/>
            <a:latin typeface="Times New Roman" panose="02020603050405020304" pitchFamily="18" charset="0"/>
            <a:ea typeface="+mn-ea"/>
            <a:cs typeface="+mn-cs"/>
          </a:endParaRPr>
        </a:p>
        <a:p>
          <a:r>
            <a:rPr lang="en-US" sz="1200" b="1">
              <a:solidFill>
                <a:schemeClr val="dk1"/>
              </a:solidFill>
              <a:effectLst/>
              <a:latin typeface="Times New Roman" panose="02020603050405020304" pitchFamily="18" charset="0"/>
              <a:ea typeface="+mn-ea"/>
              <a:cs typeface="+mn-cs"/>
            </a:rPr>
            <a:t>Organization Tab:</a:t>
          </a:r>
          <a:endParaRPr lang="en-US" sz="1200">
            <a:solidFill>
              <a:schemeClr val="dk1"/>
            </a:solidFill>
            <a:effectLst/>
            <a:latin typeface="Times New Roman" panose="02020603050405020304" pitchFamily="18" charset="0"/>
            <a:ea typeface="+mn-ea"/>
            <a:cs typeface="+mn-cs"/>
          </a:endParaRPr>
        </a:p>
        <a:p>
          <a:r>
            <a:rPr lang="en-US" sz="1200" u="sng">
              <a:solidFill>
                <a:schemeClr val="dk1"/>
              </a:solidFill>
              <a:effectLst/>
              <a:latin typeface="Times New Roman" panose="02020603050405020304" pitchFamily="18" charset="0"/>
              <a:ea typeface="+mn-ea"/>
              <a:cs typeface="+mn-cs"/>
            </a:rPr>
            <a:t>The Organization tab helps us know the legal entity we are working with and the grant request</a:t>
          </a:r>
          <a:r>
            <a:rPr lang="en-US" sz="1200">
              <a:solidFill>
                <a:schemeClr val="dk1"/>
              </a:solidFill>
              <a:effectLst/>
              <a:latin typeface="Times New Roman" panose="02020603050405020304" pitchFamily="18" charset="0"/>
              <a:ea typeface="+mn-ea"/>
              <a:cs typeface="+mn-cs"/>
            </a:rPr>
            <a:t>.  The HMF only gives grants to qualified Internal Revenue Service non-profit organizations.  This includes government entities (cities, counties, library districts,</a:t>
          </a:r>
          <a:r>
            <a:rPr lang="en-US" sz="1200" baseline="0">
              <a:solidFill>
                <a:schemeClr val="dk1"/>
              </a:solidFill>
              <a:effectLst/>
              <a:latin typeface="Times New Roman" panose="02020603050405020304" pitchFamily="18" charset="0"/>
              <a:ea typeface="+mn-ea"/>
              <a:cs typeface="+mn-cs"/>
            </a:rPr>
            <a:t> etc.) and church organizations.  </a:t>
          </a:r>
          <a:r>
            <a:rPr lang="en-US" sz="1200">
              <a:solidFill>
                <a:schemeClr val="dk1"/>
              </a:solidFill>
              <a:effectLst/>
              <a:latin typeface="Times New Roman" panose="02020603050405020304" pitchFamily="18" charset="0"/>
              <a:ea typeface="+mn-ea"/>
              <a:cs typeface="+mn-cs"/>
            </a:rPr>
            <a:t>We don't give to individuals, partnerships, S-Corporations, or any other kind of organization that does not meet the non-profit criteria.  </a:t>
          </a:r>
        </a:p>
        <a:p>
          <a:endParaRPr lang="en-US" sz="1200">
            <a:solidFill>
              <a:schemeClr val="dk1"/>
            </a:solidFill>
            <a:effectLst/>
            <a:latin typeface="Times New Roman" panose="020206030504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i="1" u="none">
              <a:solidFill>
                <a:schemeClr val="dk1"/>
              </a:solidFill>
              <a:effectLst/>
              <a:latin typeface="Times New Roman" panose="02020603050405020304" pitchFamily="18" charset="0"/>
              <a:ea typeface="+mn-ea"/>
              <a:cs typeface="+mn-cs"/>
            </a:rPr>
            <a:t>     </a:t>
          </a:r>
          <a:r>
            <a:rPr lang="en-US" sz="1200" i="1" u="sng">
              <a:solidFill>
                <a:schemeClr val="dk1"/>
              </a:solidFill>
              <a:effectLst/>
              <a:latin typeface="Times New Roman" panose="02020603050405020304" pitchFamily="18" charset="0"/>
              <a:ea typeface="+mn-ea"/>
              <a:cs typeface="+mn-cs"/>
            </a:rPr>
            <a:t>Legal</a:t>
          </a:r>
          <a:r>
            <a:rPr lang="en-US" sz="1200" i="1" u="sng" baseline="0">
              <a:solidFill>
                <a:schemeClr val="dk1"/>
              </a:solidFill>
              <a:effectLst/>
              <a:latin typeface="Times New Roman" panose="02020603050405020304" pitchFamily="18" charset="0"/>
              <a:ea typeface="+mn-ea"/>
              <a:cs typeface="+mn-cs"/>
            </a:rPr>
            <a:t> Entity Information</a:t>
          </a:r>
          <a:r>
            <a:rPr lang="en-US" sz="1200" i="1" u="sng">
              <a:solidFill>
                <a:schemeClr val="dk1"/>
              </a:solidFill>
              <a:effectLst/>
              <a:latin typeface="Times New Roman" panose="02020603050405020304" pitchFamily="18" charset="0"/>
              <a:ea typeface="+mn-ea"/>
              <a:cs typeface="+mn-cs"/>
            </a:rPr>
            <a:t>:</a:t>
          </a:r>
        </a:p>
        <a:p>
          <a:endParaRPr lang="en-US" sz="1200">
            <a:solidFill>
              <a:schemeClr val="dk1"/>
            </a:solidFill>
            <a:effectLst/>
            <a:latin typeface="Times New Roman" panose="02020603050405020304" pitchFamily="18" charset="0"/>
            <a:ea typeface="+mn-ea"/>
            <a:cs typeface="+mn-cs"/>
          </a:endParaRPr>
        </a:p>
        <a:p>
          <a:r>
            <a:rPr lang="en-US" sz="1200">
              <a:solidFill>
                <a:schemeClr val="dk1"/>
              </a:solidFill>
              <a:effectLst/>
              <a:latin typeface="Times New Roman" panose="02020603050405020304" pitchFamily="18" charset="0"/>
              <a:ea typeface="+mn-ea"/>
              <a:cs typeface="+mn-cs"/>
            </a:rPr>
            <a:t>To help you answer the questions on this worksheet, consider the following.</a:t>
          </a:r>
          <a:r>
            <a:rPr lang="en-US" sz="1200" baseline="0">
              <a:solidFill>
                <a:schemeClr val="dk1"/>
              </a:solidFill>
              <a:effectLst/>
              <a:latin typeface="Times New Roman" panose="02020603050405020304" pitchFamily="18" charset="0"/>
              <a:ea typeface="+mn-ea"/>
              <a:cs typeface="+mn-cs"/>
            </a:rPr>
            <a:t>  </a:t>
          </a:r>
          <a:r>
            <a:rPr lang="en-US" sz="1200">
              <a:solidFill>
                <a:schemeClr val="dk1"/>
              </a:solidFill>
              <a:effectLst/>
              <a:latin typeface="Times New Roman" panose="02020603050405020304" pitchFamily="18" charset="0"/>
              <a:ea typeface="+mn-ea"/>
              <a:cs typeface="+mn-cs"/>
            </a:rPr>
            <a:t>If we were to approve your grant request, what entity would we write the check to?  What address would we put on the envelope? To whom would we address the award letter to? If we wanted to call the executive to ask a question, what phone number would we use?  Usually the data requested is straight forward, but sometimes this</a:t>
          </a:r>
          <a:r>
            <a:rPr lang="en-US" sz="1200" baseline="0">
              <a:solidFill>
                <a:schemeClr val="dk1"/>
              </a:solidFill>
              <a:effectLst/>
              <a:latin typeface="Times New Roman" panose="02020603050405020304" pitchFamily="18" charset="0"/>
              <a:ea typeface="+mn-ea"/>
              <a:cs typeface="+mn-cs"/>
            </a:rPr>
            <a:t> information is</a:t>
          </a:r>
          <a:r>
            <a:rPr lang="en-US" sz="1200">
              <a:solidFill>
                <a:schemeClr val="dk1"/>
              </a:solidFill>
              <a:effectLst/>
              <a:latin typeface="Times New Roman" panose="02020603050405020304" pitchFamily="18" charset="0"/>
              <a:ea typeface="+mn-ea"/>
              <a:cs typeface="+mn-cs"/>
            </a:rPr>
            <a:t> more complicated.  For example, a local affiliate of a national organization might apply for a grant.   In this case, who would be the Organization filling out the grant application?  The answer depends on whether the local affiliate mostly stands on its own, or not.  To help answer this question, ask yourself, "Does my local Organization prepare its own financial statements?  Does it have its own bank account?  Does my local Organization have its own board of directors who oversee and make decisions?  If the Harry Morrison Foundation were to award grant funding, would the funds go into our local bank account to be used for our purposes, or would they go into the national/regional affiliate's bank account?"  The answers to these questions should help narrow down the Organization we are working with.  If the answers to these questions point to the local affiliate, then the local affiliate is the Organization.  If the answers point to the national/regional Organization (they maintain bank accounts, accounting records, and control), then the national/regional Organization is the Organization we are working with.  If you are still unclear who the Organization might be, please contact us at grants@harrymorrisonfoudnation.org or 208-345-5225 and we can provide further guidance.  Another situation that might arise is when a foundation is applying on behalf of another non-profit entity.  For example, hospitals often have a separate legal entity foundation created for the purpose of raising money for and giving grants to the hospital.  If the Cascade Medical Center Foundation (CMCF) applies for a grant to buy eight hospital beds for the Cascade Medical Center, then the CMCF is the Organization applying for the grant, not the hospital.</a:t>
          </a:r>
        </a:p>
        <a:p>
          <a:endParaRPr lang="en-US" sz="1200">
            <a:solidFill>
              <a:schemeClr val="dk1"/>
            </a:solidFill>
            <a:effectLst/>
            <a:latin typeface="Times New Roman" panose="020206030504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i="1" u="none" baseline="0">
              <a:solidFill>
                <a:schemeClr val="dk1"/>
              </a:solidFill>
              <a:effectLst/>
              <a:latin typeface="Times New Roman" panose="02020603050405020304" pitchFamily="18" charset="0"/>
              <a:ea typeface="+mn-ea"/>
              <a:cs typeface="+mn-cs"/>
            </a:rPr>
            <a:t>     </a:t>
          </a:r>
          <a:r>
            <a:rPr lang="en-US" sz="1200" i="1" u="sng" baseline="0">
              <a:solidFill>
                <a:schemeClr val="dk1"/>
              </a:solidFill>
              <a:effectLst/>
              <a:latin typeface="Times New Roman" panose="02020603050405020304" pitchFamily="18" charset="0"/>
              <a:ea typeface="+mn-ea"/>
              <a:cs typeface="+mn-cs"/>
            </a:rPr>
            <a:t>Grant Information:</a:t>
          </a:r>
        </a:p>
        <a:p>
          <a:endParaRPr lang="en-US" sz="1200">
            <a:solidFill>
              <a:schemeClr val="dk1"/>
            </a:solidFill>
            <a:effectLst/>
            <a:latin typeface="Times New Roman" panose="02020603050405020304" pitchFamily="18" charset="0"/>
            <a:ea typeface="+mn-ea"/>
            <a:cs typeface="+mn-cs"/>
          </a:endParaRPr>
        </a:p>
        <a:p>
          <a:r>
            <a:rPr lang="en-US" sz="1200">
              <a:solidFill>
                <a:schemeClr val="dk1"/>
              </a:solidFill>
              <a:effectLst/>
              <a:latin typeface="Times New Roman" panose="02020603050405020304" pitchFamily="18" charset="0"/>
              <a:ea typeface="+mn-ea"/>
              <a:cs typeface="+mn-cs"/>
            </a:rPr>
            <a:t>Application Date:</a:t>
          </a:r>
          <a:r>
            <a:rPr lang="en-US" sz="1200" baseline="0">
              <a:solidFill>
                <a:schemeClr val="dk1"/>
              </a:solidFill>
              <a:effectLst/>
              <a:latin typeface="Times New Roman" panose="02020603050405020304" pitchFamily="18" charset="0"/>
              <a:ea typeface="+mn-ea"/>
              <a:cs typeface="+mn-cs"/>
            </a:rPr>
            <a:t>  </a:t>
          </a:r>
          <a:r>
            <a:rPr lang="en-US" sz="1200">
              <a:solidFill>
                <a:schemeClr val="dk1"/>
              </a:solidFill>
              <a:effectLst/>
              <a:latin typeface="Times New Roman" panose="02020603050405020304" pitchFamily="18" charset="0"/>
              <a:ea typeface="+mn-ea"/>
              <a:cs typeface="+mn-cs"/>
            </a:rPr>
            <a:t>What is the date you are submitting this grant application to</a:t>
          </a:r>
          <a:r>
            <a:rPr lang="en-US" sz="1200" baseline="0">
              <a:solidFill>
                <a:schemeClr val="dk1"/>
              </a:solidFill>
              <a:effectLst/>
              <a:latin typeface="Times New Roman" panose="02020603050405020304" pitchFamily="18" charset="0"/>
              <a:ea typeface="+mn-ea"/>
              <a:cs typeface="+mn-cs"/>
            </a:rPr>
            <a:t> us? </a:t>
          </a:r>
          <a:r>
            <a:rPr lang="en-US" sz="1200">
              <a:solidFill>
                <a:schemeClr val="dk1"/>
              </a:solidFill>
              <a:effectLst/>
              <a:latin typeface="Times New Roman" panose="02020603050405020304" pitchFamily="18" charset="0"/>
              <a:ea typeface="+mn-ea"/>
              <a:cs typeface="+mn-cs"/>
            </a:rPr>
            <a:t>  </a:t>
          </a:r>
        </a:p>
        <a:p>
          <a:endParaRPr lang="en-US" sz="1200">
            <a:solidFill>
              <a:schemeClr val="dk1"/>
            </a:solidFill>
            <a:effectLst/>
            <a:latin typeface="Times New Roman" panose="02020603050405020304" pitchFamily="18" charset="0"/>
            <a:ea typeface="+mn-ea"/>
            <a:cs typeface="+mn-cs"/>
          </a:endParaRPr>
        </a:p>
        <a:p>
          <a:r>
            <a:rPr lang="en-US" sz="1200">
              <a:solidFill>
                <a:schemeClr val="dk1"/>
              </a:solidFill>
              <a:effectLst/>
              <a:latin typeface="Times New Roman" panose="02020603050405020304" pitchFamily="18" charset="0"/>
              <a:ea typeface="+mn-ea"/>
              <a:cs typeface="+mn-cs"/>
            </a:rPr>
            <a:t>Project Name:  We keep track of these</a:t>
          </a:r>
          <a:r>
            <a:rPr lang="en-US" sz="1200" baseline="0">
              <a:solidFill>
                <a:schemeClr val="dk1"/>
              </a:solidFill>
              <a:effectLst/>
              <a:latin typeface="Times New Roman" panose="02020603050405020304" pitchFamily="18" charset="0"/>
              <a:ea typeface="+mn-ea"/>
              <a:cs typeface="+mn-cs"/>
            </a:rPr>
            <a:t> project names </a:t>
          </a:r>
          <a:r>
            <a:rPr lang="en-US" sz="1200">
              <a:solidFill>
                <a:schemeClr val="dk1"/>
              </a:solidFill>
              <a:effectLst/>
              <a:latin typeface="Times New Roman" panose="02020603050405020304" pitchFamily="18" charset="0"/>
              <a:ea typeface="+mn-ea"/>
              <a:cs typeface="+mn-cs"/>
            </a:rPr>
            <a:t>in our records and for reporting purposes. Please keep the title short and descriptive so it fits in the cell. For example, "Building leadership and socialization skills for fifth grade youth in Idaho's Sawtooth Wilderness" could be shortened to "Fifth Grade Summer Camp Scholarships".  </a:t>
          </a:r>
        </a:p>
        <a:p>
          <a:endParaRPr lang="en-US" sz="1200">
            <a:solidFill>
              <a:schemeClr val="dk1"/>
            </a:solidFill>
            <a:effectLst/>
            <a:latin typeface="Times New Roman" panose="02020603050405020304" pitchFamily="18" charset="0"/>
            <a:ea typeface="+mn-ea"/>
            <a:cs typeface="+mn-cs"/>
          </a:endParaRPr>
        </a:p>
        <a:p>
          <a:pPr marL="0" indent="0"/>
          <a:r>
            <a:rPr lang="en-US" sz="1200">
              <a:solidFill>
                <a:schemeClr val="dk1"/>
              </a:solidFill>
              <a:effectLst/>
              <a:latin typeface="Times New Roman" panose="02020603050405020304" pitchFamily="18" charset="0"/>
              <a:ea typeface="+mn-ea"/>
              <a:cs typeface="+mn-cs"/>
            </a:rPr>
            <a:t>Grant Request:</a:t>
          </a:r>
          <a:r>
            <a:rPr lang="en-US" sz="1200" baseline="0">
              <a:solidFill>
                <a:schemeClr val="dk1"/>
              </a:solidFill>
              <a:effectLst/>
              <a:latin typeface="Times New Roman" panose="02020603050405020304" pitchFamily="18" charset="0"/>
              <a:ea typeface="+mn-ea"/>
              <a:cs typeface="+mn-cs"/>
            </a:rPr>
            <a:t>  </a:t>
          </a:r>
          <a:r>
            <a:rPr lang="en-US" sz="1200">
              <a:solidFill>
                <a:schemeClr val="dk1"/>
              </a:solidFill>
              <a:effectLst/>
              <a:latin typeface="Times New Roman" panose="02020603050405020304" pitchFamily="18" charset="0"/>
              <a:ea typeface="+mn-ea"/>
              <a:cs typeface="+mn-cs"/>
            </a:rPr>
            <a:t>How many dollars are you requesting from our foundation?  </a:t>
          </a:r>
        </a:p>
        <a:p>
          <a:pPr marL="0" indent="0"/>
          <a:endParaRPr lang="en-US" sz="1200">
            <a:solidFill>
              <a:schemeClr val="dk1"/>
            </a:solidFill>
            <a:effectLst/>
            <a:latin typeface="Times New Roman" panose="020206030504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Times New Roman" panose="02020603050405020304" pitchFamily="18" charset="0"/>
              <a:ea typeface="+mn-ea"/>
              <a:cs typeface="+mn-cs"/>
            </a:rPr>
            <a:t>Total Project Cost:</a:t>
          </a:r>
          <a:r>
            <a:rPr lang="en-US" sz="1200" baseline="0">
              <a:solidFill>
                <a:schemeClr val="dk1"/>
              </a:solidFill>
              <a:effectLst/>
              <a:latin typeface="Times New Roman" panose="02020603050405020304" pitchFamily="18" charset="0"/>
              <a:ea typeface="+mn-ea"/>
              <a:cs typeface="+mn-cs"/>
            </a:rPr>
            <a:t>  </a:t>
          </a:r>
          <a:r>
            <a:rPr lang="en-US" sz="1200">
              <a:solidFill>
                <a:schemeClr val="dk1"/>
              </a:solidFill>
              <a:effectLst/>
              <a:latin typeface="Times New Roman" panose="02020603050405020304" pitchFamily="18" charset="0"/>
              <a:ea typeface="+mn-ea"/>
              <a:cs typeface="+mn-cs"/>
            </a:rPr>
            <a:t>How much does the total project cost?  This gives us an idea how much of the total project you are asking the Harry Morrison Foundation to pay for.  Total project costs depend on the type of grant requested.  Requesting a grant to help pay for a new building?  Then enter the total building costs.  Requesting funds for general operations?  Then enter the annual general operations budget for the year as the total project costs.  Requesting funds to help pay for 5th grade kids going to summer camp?  Estimate total summer camp costs as the project costs. </a:t>
          </a:r>
        </a:p>
        <a:p>
          <a:pPr marL="0" indent="0"/>
          <a:endParaRPr lang="en-US" sz="1200">
            <a:solidFill>
              <a:schemeClr val="dk1"/>
            </a:solidFill>
            <a:effectLst/>
            <a:latin typeface="Times New Roman" panose="02020603050405020304" pitchFamily="18" charset="0"/>
            <a:ea typeface="+mn-ea"/>
            <a:cs typeface="+mn-cs"/>
          </a:endParaRPr>
        </a:p>
        <a:p>
          <a:pPr marL="0" indent="0"/>
          <a:r>
            <a:rPr lang="en-US" sz="1200">
              <a:solidFill>
                <a:schemeClr val="dk1"/>
              </a:solidFill>
              <a:effectLst/>
              <a:latin typeface="Times New Roman" panose="02020603050405020304" pitchFamily="18" charset="0"/>
              <a:ea typeface="+mn-ea"/>
              <a:cs typeface="+mn-cs"/>
            </a:rPr>
            <a:t>Other Grant Requests:</a:t>
          </a:r>
          <a:r>
            <a:rPr lang="en-US" sz="1200" baseline="0">
              <a:solidFill>
                <a:schemeClr val="dk1"/>
              </a:solidFill>
              <a:effectLst/>
              <a:latin typeface="Times New Roman" panose="02020603050405020304" pitchFamily="18" charset="0"/>
              <a:ea typeface="+mn-ea"/>
              <a:cs typeface="+mn-cs"/>
            </a:rPr>
            <a:t>  </a:t>
          </a:r>
          <a:r>
            <a:rPr lang="en-US" sz="1200">
              <a:solidFill>
                <a:schemeClr val="dk1"/>
              </a:solidFill>
              <a:effectLst/>
              <a:latin typeface="Times New Roman" panose="02020603050405020304" pitchFamily="18" charset="0"/>
              <a:ea typeface="+mn-ea"/>
              <a:cs typeface="+mn-cs"/>
            </a:rPr>
            <a:t>What funds you are requesting from other organizations?  If not applying to other sources, put zero.  If you are applying to other sources, we request —but do not require—you list the names in the in the orange section at the bottom.</a:t>
          </a:r>
          <a:r>
            <a:rPr lang="en-US" sz="1200" baseline="0">
              <a:solidFill>
                <a:schemeClr val="dk1"/>
              </a:solidFill>
              <a:effectLst/>
              <a:latin typeface="Times New Roman" panose="02020603050405020304" pitchFamily="18" charset="0"/>
              <a:ea typeface="+mn-ea"/>
              <a:cs typeface="+mn-cs"/>
            </a:rPr>
            <a:t>  Showing community involvement could improve your chances of grant approval.</a:t>
          </a:r>
          <a:endParaRPr lang="en-US" sz="1200">
            <a:solidFill>
              <a:schemeClr val="dk1"/>
            </a:solidFill>
            <a:effectLst/>
            <a:latin typeface="Times New Roman" panose="02020603050405020304" pitchFamily="18" charset="0"/>
            <a:ea typeface="+mn-ea"/>
            <a:cs typeface="+mn-cs"/>
          </a:endParaRPr>
        </a:p>
        <a:p>
          <a:endParaRPr lang="en-US" sz="1200">
            <a:solidFill>
              <a:schemeClr val="dk1"/>
            </a:solidFill>
            <a:effectLst/>
            <a:latin typeface="Times New Roman" panose="02020603050405020304" pitchFamily="18" charset="0"/>
            <a:ea typeface="+mn-ea"/>
            <a:cs typeface="+mn-cs"/>
          </a:endParaRPr>
        </a:p>
        <a:p>
          <a:r>
            <a:rPr lang="en-US" sz="1200">
              <a:solidFill>
                <a:schemeClr val="dk1"/>
              </a:solidFill>
              <a:effectLst/>
              <a:latin typeface="Times New Roman" panose="02020603050405020304" pitchFamily="18" charset="0"/>
              <a:ea typeface="+mn-ea"/>
              <a:cs typeface="+mn-cs"/>
            </a:rPr>
            <a:t>Who benefits</a:t>
          </a:r>
          <a:r>
            <a:rPr lang="en-US" sz="1200" baseline="0">
              <a:solidFill>
                <a:schemeClr val="dk1"/>
              </a:solidFill>
              <a:effectLst/>
              <a:latin typeface="Times New Roman" panose="02020603050405020304" pitchFamily="18" charset="0"/>
              <a:ea typeface="+mn-ea"/>
              <a:cs typeface="+mn-cs"/>
            </a:rPr>
            <a:t> and how many:  </a:t>
          </a:r>
          <a:r>
            <a:rPr lang="en-US" sz="1200">
              <a:solidFill>
                <a:schemeClr val="dk1"/>
              </a:solidFill>
              <a:effectLst/>
              <a:latin typeface="Times New Roman" panose="02020603050405020304" pitchFamily="18" charset="0"/>
              <a:ea typeface="+mn-ea"/>
              <a:cs typeface="+mn-cs"/>
            </a:rPr>
            <a:t>If HMF awards this grant, who benefits?  Some examples include 5th grade students, bears, refugees, disabled people, hospital patients, kids with leukemia, dogs, cats, other animals, low-income households, hiking</a:t>
          </a:r>
          <a:r>
            <a:rPr lang="en-US" sz="1200" baseline="0">
              <a:solidFill>
                <a:schemeClr val="dk1"/>
              </a:solidFill>
              <a:effectLst/>
              <a:latin typeface="Times New Roman" panose="02020603050405020304" pitchFamily="18" charset="0"/>
              <a:ea typeface="+mn-ea"/>
              <a:cs typeface="+mn-cs"/>
            </a:rPr>
            <a:t> trails, </a:t>
          </a:r>
          <a:r>
            <a:rPr lang="en-US" sz="1200">
              <a:solidFill>
                <a:schemeClr val="dk1"/>
              </a:solidFill>
              <a:effectLst/>
              <a:latin typeface="Times New Roman" panose="02020603050405020304" pitchFamily="18" charset="0"/>
              <a:ea typeface="+mn-ea"/>
              <a:cs typeface="+mn-cs"/>
            </a:rPr>
            <a:t>and homeless people.  If there are many types of beneficiaries of the grant, just pick the most relevant to usage of grant funds.  Once you know who benefits, please estimate how many will benefit.  For example, if the grant funds would be used to build to houses for two families, then enter "2".  If the funds would be used to pay for a new piano and you expect 50 students per year to benefit, then enter "50".  </a:t>
          </a:r>
        </a:p>
        <a:p>
          <a:endParaRPr lang="en-US" sz="1200">
            <a:solidFill>
              <a:schemeClr val="dk1"/>
            </a:solidFill>
            <a:effectLst/>
            <a:latin typeface="Times New Roman" panose="02020603050405020304" pitchFamily="18" charset="0"/>
            <a:ea typeface="+mn-ea"/>
            <a:cs typeface="+mn-cs"/>
          </a:endParaRPr>
        </a:p>
        <a:p>
          <a:endParaRPr lang="en-US" sz="1200">
            <a:solidFill>
              <a:schemeClr val="dk1"/>
            </a:solidFill>
            <a:effectLst/>
            <a:latin typeface="Times New Roman" panose="02020603050405020304" pitchFamily="18" charset="0"/>
            <a:ea typeface="+mn-ea"/>
            <a:cs typeface="+mn-cs"/>
          </a:endParaRPr>
        </a:p>
        <a:p>
          <a:r>
            <a:rPr lang="en-US" sz="1200" b="1">
              <a:solidFill>
                <a:schemeClr val="dk1"/>
              </a:solidFill>
              <a:effectLst/>
              <a:latin typeface="Times New Roman" panose="02020603050405020304" pitchFamily="18" charset="0"/>
              <a:ea typeface="+mn-ea"/>
              <a:cs typeface="+mn-cs"/>
            </a:rPr>
            <a:t>Financial Data Tab:</a:t>
          </a:r>
          <a:endParaRPr lang="en-US" sz="1200">
            <a:solidFill>
              <a:schemeClr val="dk1"/>
            </a:solidFill>
            <a:effectLst/>
            <a:latin typeface="Times New Roman" panose="02020603050405020304" pitchFamily="18" charset="0"/>
            <a:ea typeface="+mn-ea"/>
            <a:cs typeface="+mn-cs"/>
          </a:endParaRPr>
        </a:p>
        <a:p>
          <a:r>
            <a:rPr lang="en-US" sz="1200" u="sng">
              <a:solidFill>
                <a:schemeClr val="dk1"/>
              </a:solidFill>
              <a:effectLst/>
              <a:latin typeface="Times New Roman" panose="02020603050405020304" pitchFamily="18" charset="0"/>
              <a:ea typeface="+mn-ea"/>
              <a:cs typeface="+mn-cs"/>
            </a:rPr>
            <a:t>The Financial Data tab helps us understand the Organization's most recent, actual, financial position.</a:t>
          </a:r>
          <a:r>
            <a:rPr lang="en-US" sz="1200">
              <a:solidFill>
                <a:schemeClr val="dk1"/>
              </a:solidFill>
              <a:effectLst/>
              <a:latin typeface="Times New Roman" panose="02020603050405020304" pitchFamily="18" charset="0"/>
              <a:ea typeface="+mn-ea"/>
              <a:cs typeface="+mn-cs"/>
            </a:rPr>
            <a:t>  Once you have determined the Organization, then we request that you fill out 20 financial numbers related to that Organization. Ten numbers relate to your Balance Sheet, and ten numbers relate to your Income Statement (or Profit and Loss Statement). These twenty numbers are in dollars and come from your two most recent years of actual financial results.  </a:t>
          </a:r>
          <a:r>
            <a:rPr lang="en-US" sz="1200" u="sng">
              <a:solidFill>
                <a:schemeClr val="dk1"/>
              </a:solidFill>
              <a:effectLst/>
              <a:latin typeface="Times New Roman" panose="02020603050405020304" pitchFamily="18" charset="0"/>
              <a:ea typeface="+mn-ea"/>
              <a:cs typeface="+mn-cs"/>
            </a:rPr>
            <a:t>We do not want any forecast or budget numbers</a:t>
          </a:r>
          <a:r>
            <a:rPr lang="en-US" sz="1200">
              <a:solidFill>
                <a:schemeClr val="dk1"/>
              </a:solidFill>
              <a:effectLst/>
              <a:latin typeface="Times New Roman" panose="02020603050405020304" pitchFamily="18" charset="0"/>
              <a:ea typeface="+mn-ea"/>
              <a:cs typeface="+mn-cs"/>
            </a:rPr>
            <a:t>.  Organizations create annual financial reports either internally or externally using accounting firms.  This data can also come from Internal Revenue Service annual filings, which include Balance Sheets and Income Statements.  For example, if the Harry Morrison Foundation were to fill out this grant application, it could go to IRS Form 990-PF Part 1 called "Analysis of Revenue and Expense" that has the financial data needed for the Income Statement; and to go Part 2 called "Balance Sheets" has the data needed for the Balance Sheet.  Sometimes the accountants who prepare financial statements and IRS filings have slightly different numbers between the two sets of data.  Either can be used for this application.</a:t>
          </a:r>
        </a:p>
        <a:p>
          <a:endParaRPr lang="en-US" sz="1200">
            <a:solidFill>
              <a:schemeClr val="dk1"/>
            </a:solidFill>
            <a:effectLst/>
            <a:latin typeface="Times New Roman" panose="02020603050405020304" pitchFamily="18" charset="0"/>
            <a:ea typeface="+mn-ea"/>
            <a:cs typeface="+mn-cs"/>
          </a:endParaRPr>
        </a:p>
        <a:p>
          <a:r>
            <a:rPr lang="en-US" sz="1200">
              <a:solidFill>
                <a:schemeClr val="dk1"/>
              </a:solidFill>
              <a:effectLst/>
              <a:latin typeface="Times New Roman" panose="02020603050405020304" pitchFamily="18" charset="0"/>
              <a:ea typeface="+mn-ea"/>
              <a:cs typeface="+mn-cs"/>
            </a:rPr>
            <a:t>Please do not include "stale financial data."  We consider "stale financial data" a red flag that will result in a lower chance of funding.  For example, we might get an application submitted June 15th, 2021 from an organization operating on a calendar year basis.  We would expect the most recent last two years to be calendar years 2020 and 2019.  If the accountants have not yet completed the 2020 year, then we would expect the two most recent years to be 2019 and 2018.  So, in the case of an application received June 15th, 2021, if the prior two years of financial data is before 2019 and 2018, we would consider that "stale financial data".</a:t>
          </a:r>
        </a:p>
        <a:p>
          <a:endParaRPr lang="en-US" sz="1200">
            <a:solidFill>
              <a:schemeClr val="dk1"/>
            </a:solidFill>
            <a:effectLst/>
            <a:latin typeface="Times New Roman" panose="02020603050405020304" pitchFamily="18" charset="0"/>
            <a:ea typeface="+mn-ea"/>
            <a:cs typeface="+mn-cs"/>
          </a:endParaRPr>
        </a:p>
        <a:p>
          <a:r>
            <a:rPr lang="en-US" sz="1200">
              <a:solidFill>
                <a:schemeClr val="dk1"/>
              </a:solidFill>
              <a:effectLst/>
              <a:latin typeface="Times New Roman" panose="02020603050405020304" pitchFamily="18" charset="0"/>
              <a:ea typeface="+mn-ea"/>
              <a:cs typeface="+mn-cs"/>
            </a:rPr>
            <a:t>To start filling in the financial data, you need to select the most recent Balance Sheet date from the drop down menu.  Once you have</a:t>
          </a:r>
          <a:r>
            <a:rPr lang="en-US" sz="1200" baseline="0">
              <a:solidFill>
                <a:schemeClr val="dk1"/>
              </a:solidFill>
              <a:effectLst/>
              <a:latin typeface="Times New Roman" panose="02020603050405020304" pitchFamily="18" charset="0"/>
              <a:ea typeface="+mn-ea"/>
              <a:cs typeface="+mn-cs"/>
            </a:rPr>
            <a:t> select</a:t>
          </a:r>
          <a:r>
            <a:rPr lang="en-US" sz="1200">
              <a:solidFill>
                <a:schemeClr val="dk1"/>
              </a:solidFill>
              <a:effectLst/>
              <a:latin typeface="Times New Roman" panose="02020603050405020304" pitchFamily="18" charset="0"/>
              <a:ea typeface="+mn-ea"/>
              <a:cs typeface="+mn-cs"/>
            </a:rPr>
            <a:t>ed the most recent Balance Sheet date, all the dates for the two years of financial data will be automatically updated.  The Balance Sheet date usually relates to the last day in your fiscal or calendar year.  If your fiscal year ends in June, the Balance Sheet would normally list the assets, liabilities and equity as of the June 30th (e.g., June 30th, 2020).  If your Organization operates on a calendar year basis, then the balance sheet date is always December 31st (e.g. December 31st, 2020).  The Income statement will tally all the income and expenses over the fiscal or calendar year.  A fiscal year example would be from July 1st, 2019 to June 30th, 2020.  A calendar year example would be from January 1st, 2020 to December 31st, 2020.</a:t>
          </a:r>
        </a:p>
        <a:p>
          <a:endParaRPr lang="en-US" sz="1200">
            <a:solidFill>
              <a:schemeClr val="dk1"/>
            </a:solidFill>
            <a:effectLst/>
            <a:latin typeface="Times New Roman" panose="02020603050405020304" pitchFamily="18" charset="0"/>
            <a:ea typeface="+mn-ea"/>
            <a:cs typeface="+mn-cs"/>
          </a:endParaRPr>
        </a:p>
        <a:p>
          <a:endParaRPr lang="en-US" sz="1200">
            <a:solidFill>
              <a:schemeClr val="dk1"/>
            </a:solidFill>
            <a:effectLst/>
            <a:latin typeface="Times New Roman" panose="02020603050405020304" pitchFamily="18" charset="0"/>
            <a:ea typeface="+mn-ea"/>
            <a:cs typeface="+mn-cs"/>
          </a:endParaRPr>
        </a:p>
        <a:p>
          <a:r>
            <a:rPr lang="en-US" sz="1200">
              <a:solidFill>
                <a:schemeClr val="dk1"/>
              </a:solidFill>
              <a:effectLst/>
              <a:latin typeface="Times New Roman" panose="02020603050405020304" pitchFamily="18" charset="0"/>
              <a:ea typeface="+mn-ea"/>
              <a:cs typeface="+mn-cs"/>
            </a:rPr>
            <a:t>     </a:t>
          </a:r>
          <a:r>
            <a:rPr lang="en-US" sz="1200" i="1" u="sng">
              <a:solidFill>
                <a:schemeClr val="dk1"/>
              </a:solidFill>
              <a:effectLst/>
              <a:latin typeface="Times New Roman" panose="02020603050405020304" pitchFamily="18" charset="0"/>
              <a:ea typeface="+mn-ea"/>
              <a:cs typeface="+mn-cs"/>
            </a:rPr>
            <a:t>Balance Sheet (ten numbers):</a:t>
          </a:r>
          <a:endParaRPr lang="en-US" sz="1200">
            <a:solidFill>
              <a:schemeClr val="dk1"/>
            </a:solidFill>
            <a:effectLst/>
            <a:latin typeface="Times New Roman" panose="02020603050405020304" pitchFamily="18" charset="0"/>
            <a:ea typeface="+mn-ea"/>
            <a:cs typeface="+mn-cs"/>
          </a:endParaRPr>
        </a:p>
        <a:p>
          <a:pPr lvl="1"/>
          <a:endParaRPr lang="en-US" sz="1200" i="1">
            <a:solidFill>
              <a:schemeClr val="dk1"/>
            </a:solidFill>
            <a:effectLst/>
            <a:latin typeface="Times New Roman" panose="02020603050405020304" pitchFamily="18" charset="0"/>
            <a:ea typeface="+mn-ea"/>
            <a:cs typeface="+mn-cs"/>
          </a:endParaRPr>
        </a:p>
        <a:p>
          <a:pPr lvl="1"/>
          <a:r>
            <a:rPr lang="en-US" sz="1200" i="1">
              <a:solidFill>
                <a:schemeClr val="dk1"/>
              </a:solidFill>
              <a:effectLst/>
              <a:latin typeface="Times New Roman" panose="02020603050405020304" pitchFamily="18" charset="0"/>
              <a:ea typeface="+mn-ea"/>
              <a:cs typeface="+mn-cs"/>
            </a:rPr>
            <a:t>Assets (six numbers)</a:t>
          </a:r>
          <a:r>
            <a:rPr lang="en-US" sz="1200">
              <a:solidFill>
                <a:schemeClr val="dk1"/>
              </a:solidFill>
              <a:effectLst/>
              <a:latin typeface="Times New Roman" panose="02020603050405020304" pitchFamily="18" charset="0"/>
              <a:ea typeface="+mn-ea"/>
              <a:cs typeface="+mn-cs"/>
            </a:rPr>
            <a:t>:  We ask that you break out your total assets into three categories</a:t>
          </a:r>
          <a:r>
            <a:rPr lang="en-US" sz="1100">
              <a:solidFill>
                <a:schemeClr val="dk1"/>
              </a:solidFill>
              <a:effectLst/>
              <a:latin typeface="Times New Roman" panose="02020603050405020304" pitchFamily="18" charset="0"/>
              <a:ea typeface="+mn-ea"/>
              <a:cs typeface="+mn-cs"/>
            </a:rPr>
            <a:t>—</a:t>
          </a:r>
          <a:r>
            <a:rPr lang="en-US" sz="1200">
              <a:solidFill>
                <a:schemeClr val="dk1"/>
              </a:solidFill>
              <a:effectLst/>
              <a:latin typeface="Times New Roman" panose="02020603050405020304" pitchFamily="18" charset="0"/>
              <a:ea typeface="+mn-ea"/>
              <a:cs typeface="+mn-cs"/>
            </a:rPr>
            <a:t>Cash, Investments, and Other.</a:t>
          </a:r>
          <a:r>
            <a:rPr lang="en-US" sz="1200" baseline="0">
              <a:solidFill>
                <a:schemeClr val="dk1"/>
              </a:solidFill>
              <a:effectLst/>
              <a:latin typeface="Times New Roman" panose="02020603050405020304" pitchFamily="18" charset="0"/>
              <a:ea typeface="+mn-ea"/>
              <a:cs typeface="+mn-cs"/>
            </a:rPr>
            <a:t> </a:t>
          </a:r>
          <a:r>
            <a:rPr lang="en-US" sz="1200" b="1">
              <a:solidFill>
                <a:schemeClr val="dk1"/>
              </a:solidFill>
              <a:effectLst/>
              <a:latin typeface="Times New Roman" panose="02020603050405020304" pitchFamily="18" charset="0"/>
              <a:ea typeface="+mn-ea"/>
              <a:cs typeface="+mn-cs"/>
            </a:rPr>
            <a:t>Cash</a:t>
          </a:r>
          <a:r>
            <a:rPr lang="en-US" sz="1200">
              <a:solidFill>
                <a:schemeClr val="dk1"/>
              </a:solidFill>
              <a:effectLst/>
              <a:latin typeface="Times New Roman" panose="02020603050405020304" pitchFamily="18" charset="0"/>
              <a:ea typeface="+mn-ea"/>
              <a:cs typeface="+mn-cs"/>
            </a:rPr>
            <a:t> includes bank and savings accounts that have no risk of loss.  This includes "restricted cash" or encumbered cash, petty cash, or cash on hand.  Cash would also include "Temporary Cash Investments</a:t>
          </a:r>
          <a:r>
            <a:rPr lang="en-US" sz="1200" baseline="0">
              <a:solidFill>
                <a:schemeClr val="dk1"/>
              </a:solidFill>
              <a:effectLst/>
              <a:latin typeface="Times New Roman" panose="02020603050405020304" pitchFamily="18" charset="0"/>
              <a:ea typeface="+mn-ea"/>
              <a:cs typeface="+mn-cs"/>
            </a:rPr>
            <a:t> (TCI)"</a:t>
          </a:r>
          <a:r>
            <a:rPr lang="en-US" sz="1200">
              <a:solidFill>
                <a:schemeClr val="dk1"/>
              </a:solidFill>
              <a:effectLst/>
              <a:latin typeface="Times New Roman" panose="02020603050405020304" pitchFamily="18" charset="0"/>
              <a:ea typeface="+mn-ea"/>
              <a:cs typeface="+mn-cs"/>
            </a:rPr>
            <a:t> like money market funds, short-term certificates of deposits or treasury bills (less</a:t>
          </a:r>
          <a:r>
            <a:rPr lang="en-US" sz="1200" baseline="0">
              <a:solidFill>
                <a:schemeClr val="dk1"/>
              </a:solidFill>
              <a:effectLst/>
              <a:latin typeface="Times New Roman" panose="02020603050405020304" pitchFamily="18" charset="0"/>
              <a:ea typeface="+mn-ea"/>
              <a:cs typeface="+mn-cs"/>
            </a:rPr>
            <a:t> than 90 days maturity)</a:t>
          </a:r>
          <a:r>
            <a:rPr lang="en-US" sz="1200">
              <a:solidFill>
                <a:schemeClr val="dk1"/>
              </a:solidFill>
              <a:effectLst/>
              <a:latin typeface="Times New Roman" panose="02020603050405020304" pitchFamily="18" charset="0"/>
              <a:ea typeface="+mn-ea"/>
              <a:cs typeface="+mn-cs"/>
            </a:rPr>
            <a:t>.  Basically,</a:t>
          </a:r>
          <a:r>
            <a:rPr lang="en-US" sz="1200" baseline="0">
              <a:solidFill>
                <a:schemeClr val="dk1"/>
              </a:solidFill>
              <a:effectLst/>
              <a:latin typeface="Times New Roman" panose="02020603050405020304" pitchFamily="18" charset="0"/>
              <a:ea typeface="+mn-ea"/>
              <a:cs typeface="+mn-cs"/>
            </a:rPr>
            <a:t> TCI is</a:t>
          </a:r>
          <a:r>
            <a:rPr lang="en-US" sz="1200">
              <a:solidFill>
                <a:schemeClr val="dk1"/>
              </a:solidFill>
              <a:effectLst/>
              <a:latin typeface="Times New Roman" panose="02020603050405020304" pitchFamily="18" charset="0"/>
              <a:ea typeface="+mn-ea"/>
              <a:cs typeface="+mn-cs"/>
            </a:rPr>
            <a:t> any highly liquid, low risk, short-term investment easily converted to cash.</a:t>
          </a:r>
          <a:r>
            <a:rPr lang="en-US" sz="1200" baseline="0">
              <a:solidFill>
                <a:schemeClr val="dk1"/>
              </a:solidFill>
              <a:effectLst/>
              <a:latin typeface="Times New Roman" panose="02020603050405020304" pitchFamily="18" charset="0"/>
              <a:ea typeface="+mn-ea"/>
              <a:cs typeface="+mn-cs"/>
            </a:rPr>
            <a:t> </a:t>
          </a:r>
          <a:r>
            <a:rPr lang="en-US" sz="1200" b="1">
              <a:solidFill>
                <a:schemeClr val="dk1"/>
              </a:solidFill>
              <a:effectLst/>
              <a:latin typeface="Times New Roman" panose="02020603050405020304" pitchFamily="18" charset="0"/>
              <a:ea typeface="+mn-ea"/>
              <a:cs typeface="+mn-cs"/>
            </a:rPr>
            <a:t>Investments</a:t>
          </a:r>
          <a:r>
            <a:rPr lang="en-US" sz="1200">
              <a:solidFill>
                <a:schemeClr val="dk1"/>
              </a:solidFill>
              <a:effectLst/>
              <a:latin typeface="Times New Roman" panose="02020603050405020304" pitchFamily="18" charset="0"/>
              <a:ea typeface="+mn-ea"/>
              <a:cs typeface="+mn-cs"/>
            </a:rPr>
            <a:t> are assets that are fairly liquid and can be sold without difficulty but do have a higher risk of loss.  Examples would include stocks, bonds, mutual fund investments, and other</a:t>
          </a:r>
          <a:r>
            <a:rPr lang="en-US" sz="1200" baseline="0">
              <a:solidFill>
                <a:schemeClr val="dk1"/>
              </a:solidFill>
              <a:effectLst/>
              <a:latin typeface="Times New Roman" panose="02020603050405020304" pitchFamily="18" charset="0"/>
              <a:ea typeface="+mn-ea"/>
              <a:cs typeface="+mn-cs"/>
            </a:rPr>
            <a:t> similar instruments</a:t>
          </a:r>
          <a:r>
            <a:rPr lang="en-US" sz="1200">
              <a:solidFill>
                <a:schemeClr val="dk1"/>
              </a:solidFill>
              <a:effectLst/>
              <a:latin typeface="Times New Roman" panose="02020603050405020304" pitchFamily="18" charset="0"/>
              <a:ea typeface="+mn-ea"/>
              <a:cs typeface="+mn-cs"/>
            </a:rPr>
            <a:t>. Generally,</a:t>
          </a:r>
          <a:r>
            <a:rPr lang="en-US" sz="1200" baseline="0">
              <a:solidFill>
                <a:schemeClr val="dk1"/>
              </a:solidFill>
              <a:effectLst/>
              <a:latin typeface="Times New Roman" panose="02020603050405020304" pitchFamily="18" charset="0"/>
              <a:ea typeface="+mn-ea"/>
              <a:cs typeface="+mn-cs"/>
            </a:rPr>
            <a:t> investments are</a:t>
          </a:r>
          <a:r>
            <a:rPr lang="en-US" sz="1200">
              <a:solidFill>
                <a:schemeClr val="dk1"/>
              </a:solidFill>
              <a:effectLst/>
              <a:latin typeface="Times New Roman" panose="02020603050405020304" pitchFamily="18" charset="0"/>
              <a:ea typeface="+mn-ea"/>
              <a:cs typeface="+mn-cs"/>
            </a:rPr>
            <a:t> assets</a:t>
          </a:r>
          <a:r>
            <a:rPr lang="en-US" sz="1200" baseline="0">
              <a:solidFill>
                <a:schemeClr val="dk1"/>
              </a:solidFill>
              <a:effectLst/>
              <a:latin typeface="Times New Roman" panose="02020603050405020304" pitchFamily="18" charset="0"/>
              <a:ea typeface="+mn-ea"/>
              <a:cs typeface="+mn-cs"/>
            </a:rPr>
            <a:t> </a:t>
          </a:r>
          <a:r>
            <a:rPr lang="en-US" sz="1200">
              <a:solidFill>
                <a:schemeClr val="dk1"/>
              </a:solidFill>
              <a:effectLst/>
              <a:latin typeface="Times New Roman" panose="02020603050405020304" pitchFamily="18" charset="0"/>
              <a:ea typeface="+mn-ea"/>
              <a:cs typeface="+mn-cs"/>
            </a:rPr>
            <a:t>held by your</a:t>
          </a:r>
          <a:r>
            <a:rPr lang="en-US" sz="1200" baseline="0">
              <a:solidFill>
                <a:schemeClr val="dk1"/>
              </a:solidFill>
              <a:effectLst/>
              <a:latin typeface="Times New Roman" panose="02020603050405020304" pitchFamily="18" charset="0"/>
              <a:ea typeface="+mn-ea"/>
              <a:cs typeface="+mn-cs"/>
            </a:rPr>
            <a:t> Organization </a:t>
          </a:r>
          <a:r>
            <a:rPr lang="en-US" sz="1200">
              <a:solidFill>
                <a:schemeClr val="dk1"/>
              </a:solidFill>
              <a:effectLst/>
              <a:latin typeface="Times New Roman" panose="02020603050405020304" pitchFamily="18" charset="0"/>
              <a:ea typeface="+mn-ea"/>
              <a:cs typeface="+mn-cs"/>
            </a:rPr>
            <a:t>for the generation of income and capital gains. </a:t>
          </a:r>
          <a:r>
            <a:rPr lang="en-US" sz="1200" b="1">
              <a:solidFill>
                <a:schemeClr val="dk1"/>
              </a:solidFill>
              <a:effectLst/>
              <a:latin typeface="Times New Roman" panose="02020603050405020304" pitchFamily="18" charset="0"/>
              <a:ea typeface="+mn-ea"/>
              <a:cs typeface="+mn-cs"/>
            </a:rPr>
            <a:t>Other</a:t>
          </a:r>
          <a:r>
            <a:rPr lang="en-US" sz="1200">
              <a:solidFill>
                <a:schemeClr val="dk1"/>
              </a:solidFill>
              <a:effectLst/>
              <a:latin typeface="Times New Roman" panose="02020603050405020304" pitchFamily="18" charset="0"/>
              <a:ea typeface="+mn-ea"/>
              <a:cs typeface="+mn-cs"/>
            </a:rPr>
            <a:t> assets include everything else that does not fit into Cash and Investments.  Examples would be buildings, equipment, receivables, and intangibles.  Usually, Cash and Investments are easily identified,</a:t>
          </a:r>
          <a:r>
            <a:rPr lang="en-US" sz="1200" baseline="0">
              <a:solidFill>
                <a:schemeClr val="dk1"/>
              </a:solidFill>
              <a:effectLst/>
              <a:latin typeface="Times New Roman" panose="02020603050405020304" pitchFamily="18" charset="0"/>
              <a:ea typeface="+mn-ea"/>
              <a:cs typeface="+mn-cs"/>
            </a:rPr>
            <a:t> so</a:t>
          </a:r>
          <a:r>
            <a:rPr lang="en-US" sz="1200">
              <a:solidFill>
                <a:schemeClr val="dk1"/>
              </a:solidFill>
              <a:effectLst/>
              <a:latin typeface="Times New Roman" panose="02020603050405020304" pitchFamily="18" charset="0"/>
              <a:ea typeface="+mn-ea"/>
              <a:cs typeface="+mn-cs"/>
            </a:rPr>
            <a:t> you can back into Other assets by taking total assets minus Cash and Investments.</a:t>
          </a:r>
        </a:p>
        <a:p>
          <a:pPr lvl="1"/>
          <a:endParaRPr lang="en-US" sz="1200" i="1">
            <a:solidFill>
              <a:schemeClr val="dk1"/>
            </a:solidFill>
            <a:effectLst/>
            <a:latin typeface="Times New Roman" panose="02020603050405020304" pitchFamily="18" charset="0"/>
            <a:ea typeface="+mn-ea"/>
            <a:cs typeface="+mn-cs"/>
          </a:endParaRPr>
        </a:p>
        <a:p>
          <a:pPr lvl="1"/>
          <a:r>
            <a:rPr lang="en-US" sz="1200" i="1">
              <a:solidFill>
                <a:schemeClr val="dk1"/>
              </a:solidFill>
              <a:effectLst/>
              <a:latin typeface="Times New Roman" panose="02020603050405020304" pitchFamily="18" charset="0"/>
              <a:ea typeface="+mn-ea"/>
              <a:cs typeface="+mn-cs"/>
            </a:rPr>
            <a:t>Liabilities (two numbers):  </a:t>
          </a:r>
          <a:r>
            <a:rPr lang="en-US" sz="1200">
              <a:solidFill>
                <a:schemeClr val="dk1"/>
              </a:solidFill>
              <a:effectLst/>
              <a:latin typeface="Times New Roman" panose="02020603050405020304" pitchFamily="18" charset="0"/>
              <a:ea typeface="+mn-ea"/>
              <a:cs typeface="+mn-cs"/>
            </a:rPr>
            <a:t>These are anything owed by your Organization.  Examples include bank loans, accounts payable, credit card balances, accrued employee vacation,</a:t>
          </a:r>
          <a:r>
            <a:rPr lang="en-US" sz="1200" baseline="0">
              <a:solidFill>
                <a:schemeClr val="dk1"/>
              </a:solidFill>
              <a:effectLst/>
              <a:latin typeface="Times New Roman" panose="02020603050405020304" pitchFamily="18" charset="0"/>
              <a:ea typeface="+mn-ea"/>
              <a:cs typeface="+mn-cs"/>
            </a:rPr>
            <a:t> </a:t>
          </a:r>
          <a:r>
            <a:rPr lang="en-US" sz="1200">
              <a:solidFill>
                <a:schemeClr val="dk1"/>
              </a:solidFill>
              <a:effectLst/>
              <a:latin typeface="Times New Roman" panose="02020603050405020304" pitchFamily="18" charset="0"/>
              <a:ea typeface="+mn-ea"/>
              <a:cs typeface="+mn-cs"/>
            </a:rPr>
            <a:t>payroll taxes, and unearned revenue.</a:t>
          </a:r>
        </a:p>
        <a:p>
          <a:pPr lvl="1"/>
          <a:endParaRPr lang="en-US" sz="1200" i="1">
            <a:solidFill>
              <a:schemeClr val="dk1"/>
            </a:solidFill>
            <a:effectLst/>
            <a:latin typeface="Times New Roman" panose="02020603050405020304" pitchFamily="18" charset="0"/>
            <a:ea typeface="+mn-ea"/>
            <a:cs typeface="+mn-cs"/>
          </a:endParaRPr>
        </a:p>
        <a:p>
          <a:pPr lvl="1"/>
          <a:r>
            <a:rPr lang="en-US" sz="1200" i="1">
              <a:solidFill>
                <a:schemeClr val="dk1"/>
              </a:solidFill>
              <a:effectLst/>
              <a:latin typeface="Times New Roman" panose="02020603050405020304" pitchFamily="18" charset="0"/>
              <a:ea typeface="+mn-ea"/>
              <a:cs typeface="+mn-cs"/>
            </a:rPr>
            <a:t>Equity (two numbers): </a:t>
          </a:r>
          <a:r>
            <a:rPr lang="en-US" sz="1200">
              <a:solidFill>
                <a:schemeClr val="dk1"/>
              </a:solidFill>
              <a:effectLst/>
              <a:latin typeface="Times New Roman" panose="02020603050405020304" pitchFamily="18" charset="0"/>
              <a:ea typeface="+mn-ea"/>
              <a:cs typeface="+mn-cs"/>
            </a:rPr>
            <a:t> Equity is the portion of total assets owned by your Organization.  For example, if total assets are $150,000 and liabilities are $10,000;</a:t>
          </a:r>
          <a:r>
            <a:rPr lang="en-US" sz="1200" baseline="0">
              <a:solidFill>
                <a:schemeClr val="dk1"/>
              </a:solidFill>
              <a:effectLst/>
              <a:latin typeface="Times New Roman" panose="02020603050405020304" pitchFamily="18" charset="0"/>
              <a:ea typeface="+mn-ea"/>
              <a:cs typeface="+mn-cs"/>
            </a:rPr>
            <a:t> then </a:t>
          </a:r>
          <a:r>
            <a:rPr lang="en-US" sz="1200">
              <a:solidFill>
                <a:schemeClr val="dk1"/>
              </a:solidFill>
              <a:effectLst/>
              <a:latin typeface="Times New Roman" panose="02020603050405020304" pitchFamily="18" charset="0"/>
              <a:ea typeface="+mn-ea"/>
              <a:cs typeface="+mn-cs"/>
            </a:rPr>
            <a:t>equity must be $140,000.  Total equity includes encumbered and unencumbered equity.  Make sure that total liabilities plus equity equal total assets.  If that is not the case, you will see a red cell saying "No".</a:t>
          </a:r>
        </a:p>
        <a:p>
          <a:pPr lvl="1"/>
          <a:endParaRPr lang="en-US" sz="1200">
            <a:solidFill>
              <a:schemeClr val="dk1"/>
            </a:solidFill>
            <a:effectLst/>
            <a:latin typeface="Times New Roman" panose="02020603050405020304" pitchFamily="18" charset="0"/>
            <a:ea typeface="+mn-ea"/>
            <a:cs typeface="+mn-cs"/>
          </a:endParaRPr>
        </a:p>
        <a:p>
          <a:r>
            <a:rPr lang="en-US" sz="1200">
              <a:solidFill>
                <a:schemeClr val="dk1"/>
              </a:solidFill>
              <a:effectLst/>
              <a:latin typeface="Times New Roman" panose="02020603050405020304" pitchFamily="18" charset="0"/>
              <a:ea typeface="+mn-ea"/>
              <a:cs typeface="+mn-cs"/>
            </a:rPr>
            <a:t>     </a:t>
          </a:r>
          <a:r>
            <a:rPr lang="en-US" sz="1200" i="1" u="sng">
              <a:solidFill>
                <a:schemeClr val="dk1"/>
              </a:solidFill>
              <a:effectLst/>
              <a:latin typeface="Times New Roman" panose="02020603050405020304" pitchFamily="18" charset="0"/>
              <a:ea typeface="+mn-ea"/>
              <a:cs typeface="+mn-cs"/>
            </a:rPr>
            <a:t>Income Statement (ten numbers):</a:t>
          </a:r>
        </a:p>
        <a:p>
          <a:endParaRPr lang="en-US" sz="1200">
            <a:solidFill>
              <a:schemeClr val="dk1"/>
            </a:solidFill>
            <a:effectLst/>
            <a:latin typeface="Times New Roman" panose="02020603050405020304" pitchFamily="18" charset="0"/>
            <a:ea typeface="+mn-ea"/>
            <a:cs typeface="+mn-cs"/>
          </a:endParaRPr>
        </a:p>
        <a:p>
          <a:pPr lvl="1"/>
          <a:r>
            <a:rPr lang="en-US" sz="1200" i="1">
              <a:solidFill>
                <a:schemeClr val="dk1"/>
              </a:solidFill>
              <a:effectLst/>
              <a:latin typeface="Times New Roman" panose="02020603050405020304" pitchFamily="18" charset="0"/>
              <a:ea typeface="+mn-ea"/>
              <a:cs typeface="+mn-cs"/>
            </a:rPr>
            <a:t>Revenues (four numbers):</a:t>
          </a:r>
          <a:r>
            <a:rPr lang="en-US" sz="1200" i="1" baseline="0">
              <a:solidFill>
                <a:schemeClr val="dk1"/>
              </a:solidFill>
              <a:effectLst/>
              <a:latin typeface="Times New Roman" panose="02020603050405020304" pitchFamily="18" charset="0"/>
              <a:ea typeface="+mn-ea"/>
              <a:cs typeface="+mn-cs"/>
            </a:rPr>
            <a:t>  </a:t>
          </a:r>
          <a:r>
            <a:rPr lang="en-US" sz="1200">
              <a:solidFill>
                <a:schemeClr val="dk1"/>
              </a:solidFill>
              <a:effectLst/>
              <a:latin typeface="Times New Roman" panose="02020603050405020304" pitchFamily="18" charset="0"/>
              <a:ea typeface="+mn-ea"/>
              <a:cs typeface="+mn-cs"/>
            </a:rPr>
            <a:t>Revenues are usually cash inflows given to or earned by the Organization during the year but revenues can include accruals.  Most of the time, Revenues should NOT be netted with other expenses.  If you sell goods</a:t>
          </a:r>
          <a:r>
            <a:rPr lang="en-US" sz="1200" baseline="0">
              <a:solidFill>
                <a:schemeClr val="dk1"/>
              </a:solidFill>
              <a:effectLst/>
              <a:latin typeface="Times New Roman" panose="02020603050405020304" pitchFamily="18" charset="0"/>
              <a:ea typeface="+mn-ea"/>
              <a:cs typeface="+mn-cs"/>
            </a:rPr>
            <a:t> and services of some sort, don't net them with cost of goods sold and report net revenue.  </a:t>
          </a:r>
          <a:r>
            <a:rPr lang="en-US" sz="1200">
              <a:solidFill>
                <a:schemeClr val="dk1"/>
              </a:solidFill>
              <a:effectLst/>
              <a:latin typeface="Times New Roman" panose="02020603050405020304" pitchFamily="18" charset="0"/>
              <a:ea typeface="+mn-ea"/>
              <a:cs typeface="+mn-cs"/>
            </a:rPr>
            <a:t>If you have fundraising revenues and expenses, don't report "net fundraising revenues".  If you get grants or contributions associated with specific expenses, don't report "net contributions".   However, investment income can be netted against investment losses to report net investment income (even if negative).  Revenues also include gains from the sale of assets and the forgiveness of liabilities.  Revenues sometimes include "In-Kind" donations such as volunteer labor or donated goods.  Typically these are not included because there are strict accounting rules and criteria that must be met.  Follow your accoutant's guidelines</a:t>
          </a:r>
          <a:r>
            <a:rPr lang="en-US" sz="1200" baseline="0">
              <a:solidFill>
                <a:schemeClr val="dk1"/>
              </a:solidFill>
              <a:effectLst/>
              <a:latin typeface="Times New Roman" panose="02020603050405020304" pitchFamily="18" charset="0"/>
              <a:ea typeface="+mn-ea"/>
              <a:cs typeface="+mn-cs"/>
            </a:rPr>
            <a:t> for handling "In-Kind" revenues.</a:t>
          </a:r>
          <a:endParaRPr lang="en-US" sz="1200">
            <a:solidFill>
              <a:schemeClr val="dk1"/>
            </a:solidFill>
            <a:effectLst/>
            <a:latin typeface="Times New Roman" panose="02020603050405020304" pitchFamily="18" charset="0"/>
            <a:ea typeface="+mn-ea"/>
            <a:cs typeface="+mn-cs"/>
          </a:endParaRPr>
        </a:p>
        <a:p>
          <a:pPr lvl="1"/>
          <a:endParaRPr lang="en-US" sz="1200">
            <a:solidFill>
              <a:schemeClr val="dk1"/>
            </a:solidFill>
            <a:effectLst/>
            <a:latin typeface="Times New Roman" panose="02020603050405020304" pitchFamily="18" charset="0"/>
            <a:ea typeface="+mn-ea"/>
            <a:cs typeface="+mn-cs"/>
          </a:endParaRPr>
        </a:p>
        <a:p>
          <a:pPr lvl="1"/>
          <a:r>
            <a:rPr lang="en-US" sz="1200">
              <a:solidFill>
                <a:schemeClr val="dk1"/>
              </a:solidFill>
              <a:effectLst/>
              <a:latin typeface="Times New Roman" panose="02020603050405020304" pitchFamily="18" charset="0"/>
              <a:ea typeface="+mn-ea"/>
              <a:cs typeface="+mn-cs"/>
            </a:rPr>
            <a:t>Once you have identified total revenues for the year, we ask that you classify them into two buckets: Government Revenue, and Other Revenue.  Government-sourced revenues are any revenues from government entities —Federal, State, County, City, School Districts, Library Districts etc.  Other Revenues are all other revenues that are not Government-sourced revenues.</a:t>
          </a:r>
        </a:p>
        <a:p>
          <a:pPr lvl="1"/>
          <a:endParaRPr lang="en-US" sz="1200">
            <a:solidFill>
              <a:schemeClr val="dk1"/>
            </a:solidFill>
            <a:effectLst/>
            <a:latin typeface="Times New Roman" panose="02020603050405020304" pitchFamily="18" charset="0"/>
            <a:ea typeface="+mn-ea"/>
            <a:cs typeface="+mn-cs"/>
          </a:endParaRPr>
        </a:p>
        <a:p>
          <a:pPr lvl="1"/>
          <a:r>
            <a:rPr lang="en-US" sz="1200" i="1">
              <a:solidFill>
                <a:schemeClr val="dk1"/>
              </a:solidFill>
              <a:effectLst/>
              <a:latin typeface="Times New Roman" panose="02020603050405020304" pitchFamily="18" charset="0"/>
              <a:ea typeface="+mn-ea"/>
              <a:cs typeface="+mn-cs"/>
            </a:rPr>
            <a:t>Expenses (six numbers):  </a:t>
          </a:r>
          <a:r>
            <a:rPr lang="en-US" sz="1200">
              <a:solidFill>
                <a:schemeClr val="dk1"/>
              </a:solidFill>
              <a:effectLst/>
              <a:latin typeface="Times New Roman" panose="02020603050405020304" pitchFamily="18" charset="0"/>
              <a:ea typeface="+mn-ea"/>
              <a:cs typeface="+mn-cs"/>
            </a:rPr>
            <a:t>Expenses are usually cash outflows paid during the year by the Organization.  Expenses can be accruals, like depreciation expense of assets.  Rarely will expenses include "In-Kind" expenses related to "In-Kind" revenues.  Again, follow your accoutant's guidelines for handling "In-Kind" revenues and expenses.</a:t>
          </a:r>
        </a:p>
        <a:p>
          <a:pPr lvl="1"/>
          <a:endParaRPr lang="en-US" sz="1200">
            <a:solidFill>
              <a:schemeClr val="dk1"/>
            </a:solidFill>
            <a:effectLst/>
            <a:latin typeface="Times New Roman" panose="02020603050405020304" pitchFamily="18" charset="0"/>
            <a:ea typeface="+mn-ea"/>
            <a:cs typeface="+mn-cs"/>
          </a:endParaRPr>
        </a:p>
        <a:p>
          <a:pPr lvl="1"/>
          <a:r>
            <a:rPr lang="en-US" sz="1200">
              <a:solidFill>
                <a:schemeClr val="dk1"/>
              </a:solidFill>
              <a:effectLst/>
              <a:latin typeface="Times New Roman" panose="02020603050405020304" pitchFamily="18" charset="0"/>
              <a:ea typeface="+mn-ea"/>
              <a:cs typeface="+mn-cs"/>
            </a:rPr>
            <a:t>Once you have identified total expenses, we ask that you classify them into three buckets: Program Expenses, Administration Expenses, and Fundraising Expenses.  </a:t>
          </a:r>
          <a:r>
            <a:rPr lang="en-US" sz="1200" b="1">
              <a:solidFill>
                <a:schemeClr val="dk1"/>
              </a:solidFill>
              <a:effectLst/>
              <a:latin typeface="Times New Roman" panose="02020603050405020304" pitchFamily="18" charset="0"/>
              <a:ea typeface="+mn-ea"/>
              <a:cs typeface="+mn-cs"/>
            </a:rPr>
            <a:t>Program Expenses</a:t>
          </a:r>
          <a:r>
            <a:rPr lang="en-US" sz="1200">
              <a:solidFill>
                <a:schemeClr val="dk1"/>
              </a:solidFill>
              <a:effectLst/>
              <a:latin typeface="Times New Roman" panose="02020603050405020304" pitchFamily="18" charset="0"/>
              <a:ea typeface="+mn-ea"/>
              <a:cs typeface="+mn-cs"/>
            </a:rPr>
            <a:t> are normally the lion's share of expenses and relate to costs directly associated with your Organization's mission or programs.  Debt interest expense is usually classified as Program Expense (but</a:t>
          </a:r>
          <a:r>
            <a:rPr lang="en-US" sz="1200" baseline="0">
              <a:solidFill>
                <a:schemeClr val="dk1"/>
              </a:solidFill>
              <a:effectLst/>
              <a:latin typeface="Times New Roman" panose="02020603050405020304" pitchFamily="18" charset="0"/>
              <a:ea typeface="+mn-ea"/>
              <a:cs typeface="+mn-cs"/>
            </a:rPr>
            <a:t> could be </a:t>
          </a:r>
          <a:r>
            <a:rPr lang="en-US" sz="1200">
              <a:solidFill>
                <a:schemeClr val="dk1"/>
              </a:solidFill>
              <a:effectLst/>
              <a:latin typeface="Times New Roman" panose="02020603050405020304" pitchFamily="18" charset="0"/>
              <a:ea typeface="+mn-ea"/>
              <a:cs typeface="+mn-cs"/>
            </a:rPr>
            <a:t>Administrative Expense), depending on the purpose of the debt.</a:t>
          </a:r>
          <a:r>
            <a:rPr lang="en-US" sz="1200" baseline="0">
              <a:solidFill>
                <a:schemeClr val="dk1"/>
              </a:solidFill>
              <a:effectLst/>
              <a:latin typeface="Times New Roman" panose="02020603050405020304" pitchFamily="18" charset="0"/>
              <a:ea typeface="+mn-ea"/>
              <a:cs typeface="+mn-cs"/>
            </a:rPr>
            <a:t>  </a:t>
          </a:r>
          <a:r>
            <a:rPr lang="en-US" sz="1200">
              <a:solidFill>
                <a:schemeClr val="dk1"/>
              </a:solidFill>
              <a:effectLst/>
              <a:latin typeface="Times New Roman" panose="02020603050405020304" pitchFamily="18" charset="0"/>
              <a:ea typeface="+mn-ea"/>
              <a:cs typeface="+mn-cs"/>
            </a:rPr>
            <a:t>You can read more about Program Expenses below in the Artificial Intelligence Chat GPT response from July 2023.  </a:t>
          </a:r>
          <a:r>
            <a:rPr lang="en-US" sz="1200" b="1">
              <a:solidFill>
                <a:schemeClr val="dk1"/>
              </a:solidFill>
              <a:effectLst/>
              <a:latin typeface="Times New Roman" panose="02020603050405020304" pitchFamily="18" charset="0"/>
              <a:ea typeface="+mn-ea"/>
              <a:cs typeface="+mn-cs"/>
            </a:rPr>
            <a:t>Fundraising Expenses</a:t>
          </a:r>
          <a:r>
            <a:rPr lang="en-US" sz="1200">
              <a:solidFill>
                <a:schemeClr val="dk1"/>
              </a:solidFill>
              <a:effectLst/>
              <a:latin typeface="Times New Roman" panose="02020603050405020304" pitchFamily="18" charset="0"/>
              <a:ea typeface="+mn-ea"/>
              <a:cs typeface="+mn-cs"/>
            </a:rPr>
            <a:t> are those expenses directly related to procuring funds that allow the Organization to operate.  This includes direct marketing costs, development department costs, events (e.g., golf tournaments, galas, community fundraisers) and associated printing and advertising costs.  Fundraising expenses also include payments to professional fundraising companies and consultants.  Once you have Program Expenses and Fundraising Expenses identified, everything else is Administrative Expenses.  </a:t>
          </a:r>
          <a:r>
            <a:rPr lang="en-US" sz="1200" b="1">
              <a:solidFill>
                <a:schemeClr val="dk1"/>
              </a:solidFill>
              <a:effectLst/>
              <a:latin typeface="Times New Roman" panose="02020603050405020304" pitchFamily="18" charset="0"/>
              <a:ea typeface="+mn-ea"/>
              <a:cs typeface="+mn-cs"/>
            </a:rPr>
            <a:t>Administrative Expenses</a:t>
          </a:r>
          <a:r>
            <a:rPr lang="en-US" sz="1200">
              <a:solidFill>
                <a:schemeClr val="dk1"/>
              </a:solidFill>
              <a:effectLst/>
              <a:latin typeface="Times New Roman" panose="02020603050405020304" pitchFamily="18" charset="0"/>
              <a:ea typeface="+mn-ea"/>
              <a:cs typeface="+mn-cs"/>
            </a:rPr>
            <a:t> are the necessary costs of running the Organization, including</a:t>
          </a:r>
          <a:r>
            <a:rPr lang="en-US" sz="1200" baseline="0">
              <a:solidFill>
                <a:schemeClr val="dk1"/>
              </a:solidFill>
              <a:effectLst/>
              <a:latin typeface="Times New Roman" panose="02020603050405020304" pitchFamily="18" charset="0"/>
              <a:ea typeface="+mn-ea"/>
              <a:cs typeface="+mn-cs"/>
            </a:rPr>
            <a:t> advertising costs, that </a:t>
          </a:r>
          <a:r>
            <a:rPr lang="en-US" sz="1200">
              <a:solidFill>
                <a:schemeClr val="dk1"/>
              </a:solidFill>
              <a:effectLst/>
              <a:latin typeface="Times New Roman" panose="02020603050405020304" pitchFamily="18" charset="0"/>
              <a:ea typeface="+mn-ea"/>
              <a:cs typeface="+mn-cs"/>
            </a:rPr>
            <a:t>don't fall into the other two buckets.  Travel, office, accounting, insurance, and legal costs are examples of Administrative costs.</a:t>
          </a:r>
          <a:r>
            <a:rPr lang="en-US" sz="1200" baseline="0">
              <a:solidFill>
                <a:schemeClr val="dk1"/>
              </a:solidFill>
              <a:effectLst/>
              <a:latin typeface="Times New Roman" panose="02020603050405020304" pitchFamily="18" charset="0"/>
              <a:ea typeface="+mn-ea"/>
              <a:cs typeface="+mn-cs"/>
            </a:rPr>
            <a:t>  </a:t>
          </a:r>
          <a:r>
            <a:rPr lang="en-US" sz="1200">
              <a:solidFill>
                <a:schemeClr val="dk1"/>
              </a:solidFill>
              <a:effectLst/>
              <a:latin typeface="Times New Roman" panose="02020603050405020304" pitchFamily="18" charset="0"/>
              <a:ea typeface="+mn-ea"/>
              <a:cs typeface="+mn-cs"/>
            </a:rPr>
            <a:t>Please do your best to classify these three types of expenses according to their defined purposes, and do not feel pressured to put everything into Program Expenses.  It could be a red flag if we were to see Organizations with unusually low Administration Expenses.</a:t>
          </a:r>
        </a:p>
        <a:p>
          <a:pPr lvl="1"/>
          <a:endParaRPr lang="en-US" sz="1200">
            <a:solidFill>
              <a:schemeClr val="dk1"/>
            </a:solidFill>
            <a:effectLst/>
            <a:latin typeface="Times New Roman" panose="02020603050405020304" pitchFamily="18" charset="0"/>
            <a:ea typeface="+mn-ea"/>
            <a:cs typeface="+mn-cs"/>
          </a:endParaRPr>
        </a:p>
        <a:p>
          <a:r>
            <a:rPr lang="en-US" sz="1200">
              <a:solidFill>
                <a:schemeClr val="dk1"/>
              </a:solidFill>
              <a:effectLst/>
              <a:latin typeface="Times New Roman" panose="02020603050405020304" pitchFamily="18" charset="0"/>
              <a:ea typeface="+mn-ea"/>
              <a:cs typeface="+mn-cs"/>
            </a:rPr>
            <a:t>     </a:t>
          </a:r>
          <a:r>
            <a:rPr lang="en-US" sz="1200" i="1" u="sng">
              <a:solidFill>
                <a:schemeClr val="dk1"/>
              </a:solidFill>
              <a:effectLst/>
              <a:latin typeface="Times New Roman" panose="02020603050405020304" pitchFamily="18" charset="0"/>
              <a:ea typeface="+mn-ea"/>
              <a:cs typeface="+mn-cs"/>
            </a:rPr>
            <a:t>Error Checks (three checks):</a:t>
          </a:r>
          <a:endParaRPr lang="en-US" sz="1200">
            <a:solidFill>
              <a:schemeClr val="dk1"/>
            </a:solidFill>
            <a:effectLst/>
            <a:latin typeface="Times New Roman" panose="02020603050405020304" pitchFamily="18" charset="0"/>
            <a:ea typeface="+mn-ea"/>
            <a:cs typeface="+mn-cs"/>
          </a:endParaRPr>
        </a:p>
        <a:p>
          <a:endParaRPr lang="en-US" sz="1200">
            <a:solidFill>
              <a:schemeClr val="dk1"/>
            </a:solidFill>
            <a:effectLst/>
            <a:latin typeface="Times New Roman" panose="02020603050405020304" pitchFamily="18" charset="0"/>
            <a:ea typeface="+mn-ea"/>
            <a:cs typeface="+mn-cs"/>
          </a:endParaRPr>
        </a:p>
        <a:p>
          <a:pPr lvl="1"/>
          <a:r>
            <a:rPr lang="en-US" sz="1200">
              <a:solidFill>
                <a:schemeClr val="dk1"/>
              </a:solidFill>
              <a:effectLst/>
              <a:latin typeface="Times New Roman" panose="02020603050405020304" pitchFamily="18" charset="0"/>
              <a:ea typeface="+mn-ea"/>
              <a:cs typeface="+mn-cs"/>
            </a:rPr>
            <a:t>After filling out the financial data, you will see a Balance Sheet error check for each year making sure that Total Assets equals Liabilities plus Equity.  If they don't, then the balance sheet data is incorrect, and the application is not complete.  In addition, there will be an error check in Cell D35 that reconciles the change in Equity on the Balance Sheet.  </a:t>
          </a:r>
          <a:r>
            <a:rPr lang="en-US" sz="1200" u="sng">
              <a:solidFill>
                <a:schemeClr val="dk1"/>
              </a:solidFill>
              <a:effectLst/>
              <a:latin typeface="Times New Roman" panose="02020603050405020304" pitchFamily="18" charset="0"/>
              <a:ea typeface="+mn-ea"/>
              <a:cs typeface="+mn-cs"/>
            </a:rPr>
            <a:t>In almost all circumstances, the change in Equity between two years is explained by Net Income</a:t>
          </a:r>
          <a:r>
            <a:rPr lang="en-US" sz="1200">
              <a:solidFill>
                <a:schemeClr val="dk1"/>
              </a:solidFill>
              <a:effectLst/>
              <a:latin typeface="Times New Roman" panose="02020603050405020304" pitchFamily="18" charset="0"/>
              <a:ea typeface="+mn-ea"/>
              <a:cs typeface="+mn-cs"/>
            </a:rPr>
            <a:t>.  For example, if the Equity amount is $100,000 at December 31st, 2020, and is $110,000 on December 31st, 2021, then the $10,000 increase in Equity should be explained by $10,000 Net Income during calendar year 2021.  If you see the change in equity not being explained by Net Income, then you will see a difference in Cell D35.  If there is a difference, please explain why there is a difference in the grey text box.  If there is a difference and no explanation, then we will consider the financial statements incorrect, the application incomplete, and will not process the grant request.</a:t>
          </a:r>
        </a:p>
        <a:p>
          <a:endParaRPr lang="en-US" sz="1200" i="0" u="none">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A1E7C-5660-48B2-971A-5D7B1C60D2E1}">
  <sheetPr codeName="Sheet1"/>
  <dimension ref="A1:M174"/>
  <sheetViews>
    <sheetView workbookViewId="0">
      <pane ySplit="8" topLeftCell="A9" activePane="bottomLeft" state="frozen"/>
      <selection activeCell="K2" sqref="K2"/>
      <selection pane="bottomLeft" activeCell="A6" sqref="A6"/>
    </sheetView>
  </sheetViews>
  <sheetFormatPr defaultColWidth="0" defaultRowHeight="14.5" zeroHeight="1" x14ac:dyDescent="0.35"/>
  <cols>
    <col min="1" max="1" width="159.1796875" style="1" customWidth="1"/>
    <col min="2" max="11" width="8.7265625" style="1" hidden="1" customWidth="1"/>
    <col min="12" max="13" width="14.54296875" style="1" hidden="1" customWidth="1"/>
    <col min="14" max="16384" width="8.7265625" style="1" hidden="1"/>
  </cols>
  <sheetData>
    <row r="1" spans="1:1" x14ac:dyDescent="0.35">
      <c r="A1" s="75"/>
    </row>
    <row r="2" spans="1:1" x14ac:dyDescent="0.35"/>
    <row r="3" spans="1:1" x14ac:dyDescent="0.35"/>
    <row r="4" spans="1:1" x14ac:dyDescent="0.35"/>
    <row r="5" spans="1:1" x14ac:dyDescent="0.35"/>
    <row r="6" spans="1:1" x14ac:dyDescent="0.35"/>
    <row r="7" spans="1:1" x14ac:dyDescent="0.35"/>
    <row r="8" spans="1:1" x14ac:dyDescent="0.35"/>
    <row r="9" spans="1:1" ht="20" x14ac:dyDescent="0.4">
      <c r="A9" s="3" t="s">
        <v>62</v>
      </c>
    </row>
    <row r="10" spans="1:1" x14ac:dyDescent="0.35"/>
    <row r="11" spans="1:1" ht="14.5" customHeight="1" x14ac:dyDescent="0.35">
      <c r="A11" s="2"/>
    </row>
    <row r="12" spans="1:1" x14ac:dyDescent="0.35">
      <c r="A12" s="2"/>
    </row>
    <row r="13" spans="1:1" x14ac:dyDescent="0.35">
      <c r="A13" s="2"/>
    </row>
    <row r="14" spans="1:1" x14ac:dyDescent="0.35">
      <c r="A14" s="2"/>
    </row>
    <row r="15" spans="1:1" x14ac:dyDescent="0.35">
      <c r="A15" s="2"/>
    </row>
    <row r="16" spans="1:1" x14ac:dyDescent="0.35">
      <c r="A16" s="2"/>
    </row>
    <row r="17" spans="1:1" x14ac:dyDescent="0.35">
      <c r="A17" s="2"/>
    </row>
    <row r="18" spans="1:1" x14ac:dyDescent="0.35">
      <c r="A18" s="2"/>
    </row>
    <row r="19" spans="1:1" x14ac:dyDescent="0.35">
      <c r="A19" s="2"/>
    </row>
    <row r="20" spans="1:1" x14ac:dyDescent="0.35">
      <c r="A20" s="2"/>
    </row>
    <row r="21" spans="1:1" x14ac:dyDescent="0.35">
      <c r="A21" s="2"/>
    </row>
    <row r="22" spans="1:1" x14ac:dyDescent="0.35">
      <c r="A22" s="2"/>
    </row>
    <row r="23" spans="1:1" x14ac:dyDescent="0.35">
      <c r="A23" s="2"/>
    </row>
    <row r="24" spans="1:1" x14ac:dyDescent="0.35">
      <c r="A24" s="2"/>
    </row>
    <row r="25" spans="1:1" x14ac:dyDescent="0.35">
      <c r="A25" s="2"/>
    </row>
    <row r="26" spans="1:1" x14ac:dyDescent="0.35">
      <c r="A26" s="2"/>
    </row>
    <row r="27" spans="1:1" x14ac:dyDescent="0.35">
      <c r="A27" s="2"/>
    </row>
    <row r="28" spans="1:1" x14ac:dyDescent="0.35">
      <c r="A28" s="2"/>
    </row>
    <row r="29" spans="1:1" x14ac:dyDescent="0.35">
      <c r="A29" s="2"/>
    </row>
    <row r="30" spans="1:1" x14ac:dyDescent="0.35">
      <c r="A30" s="2"/>
    </row>
    <row r="31" spans="1:1" x14ac:dyDescent="0.35">
      <c r="A31" s="2"/>
    </row>
    <row r="32" spans="1:1" x14ac:dyDescent="0.35">
      <c r="A32" s="2"/>
    </row>
    <row r="33" spans="1:1" x14ac:dyDescent="0.35">
      <c r="A33" s="2"/>
    </row>
    <row r="34" spans="1:1" x14ac:dyDescent="0.35">
      <c r="A34" s="2"/>
    </row>
    <row r="35" spans="1:1" x14ac:dyDescent="0.35">
      <c r="A35" s="2"/>
    </row>
    <row r="36" spans="1:1" x14ac:dyDescent="0.35">
      <c r="A36" s="2"/>
    </row>
    <row r="37" spans="1:1" x14ac:dyDescent="0.35">
      <c r="A37" s="2"/>
    </row>
    <row r="38" spans="1:1" x14ac:dyDescent="0.35">
      <c r="A38" s="2"/>
    </row>
    <row r="39" spans="1:1" x14ac:dyDescent="0.35">
      <c r="A39" s="2"/>
    </row>
    <row r="40" spans="1:1" x14ac:dyDescent="0.35">
      <c r="A40" s="2"/>
    </row>
    <row r="41" spans="1:1" x14ac:dyDescent="0.35">
      <c r="A41" s="2"/>
    </row>
    <row r="42" spans="1:1" x14ac:dyDescent="0.35">
      <c r="A42" s="2"/>
    </row>
    <row r="43" spans="1:1" x14ac:dyDescent="0.35">
      <c r="A43" s="2"/>
    </row>
    <row r="44" spans="1:1" x14ac:dyDescent="0.35">
      <c r="A44" s="2"/>
    </row>
    <row r="45" spans="1:1" x14ac:dyDescent="0.35">
      <c r="A45" s="2"/>
    </row>
    <row r="46" spans="1:1" x14ac:dyDescent="0.35">
      <c r="A46" s="2"/>
    </row>
    <row r="47" spans="1:1" x14ac:dyDescent="0.35">
      <c r="A47" s="2"/>
    </row>
    <row r="48" spans="1:1" x14ac:dyDescent="0.35">
      <c r="A48" s="2"/>
    </row>
    <row r="49" spans="1:1" x14ac:dyDescent="0.35">
      <c r="A49" s="2"/>
    </row>
    <row r="50" spans="1:1" x14ac:dyDescent="0.35">
      <c r="A50" s="2"/>
    </row>
    <row r="51" spans="1:1" x14ac:dyDescent="0.35">
      <c r="A51" s="2"/>
    </row>
    <row r="52" spans="1:1" x14ac:dyDescent="0.35">
      <c r="A52" s="2"/>
    </row>
    <row r="53" spans="1:1" x14ac:dyDescent="0.35">
      <c r="A53" s="2"/>
    </row>
    <row r="54" spans="1:1" x14ac:dyDescent="0.35">
      <c r="A54" s="2"/>
    </row>
    <row r="55" spans="1:1" x14ac:dyDescent="0.35">
      <c r="A55" s="2"/>
    </row>
    <row r="56" spans="1:1" x14ac:dyDescent="0.35">
      <c r="A56" s="2"/>
    </row>
    <row r="57" spans="1:1" x14ac:dyDescent="0.35">
      <c r="A57" s="2"/>
    </row>
    <row r="58" spans="1:1" x14ac:dyDescent="0.35">
      <c r="A58" s="2"/>
    </row>
    <row r="59" spans="1:1" x14ac:dyDescent="0.35">
      <c r="A59" s="2"/>
    </row>
    <row r="60" spans="1:1" x14ac:dyDescent="0.35">
      <c r="A60" s="2"/>
    </row>
    <row r="61" spans="1:1" x14ac:dyDescent="0.35">
      <c r="A61" s="2"/>
    </row>
    <row r="62" spans="1:1" x14ac:dyDescent="0.35">
      <c r="A62" s="2"/>
    </row>
    <row r="63" spans="1:1" x14ac:dyDescent="0.35">
      <c r="A63" s="2"/>
    </row>
    <row r="64" spans="1:1" x14ac:dyDescent="0.35">
      <c r="A64" s="2"/>
    </row>
    <row r="65" spans="1:1" x14ac:dyDescent="0.35">
      <c r="A65" s="2"/>
    </row>
    <row r="66" spans="1:1" x14ac:dyDescent="0.35">
      <c r="A66" s="2"/>
    </row>
    <row r="67" spans="1:1" x14ac:dyDescent="0.35">
      <c r="A67" s="2"/>
    </row>
    <row r="68" spans="1:1" x14ac:dyDescent="0.35">
      <c r="A68" s="2"/>
    </row>
    <row r="69" spans="1:1" x14ac:dyDescent="0.35">
      <c r="A69" s="2"/>
    </row>
    <row r="70" spans="1:1" x14ac:dyDescent="0.35">
      <c r="A70" s="2"/>
    </row>
    <row r="71" spans="1:1" x14ac:dyDescent="0.35">
      <c r="A71" s="2"/>
    </row>
    <row r="72" spans="1:1" x14ac:dyDescent="0.35">
      <c r="A72" s="2"/>
    </row>
    <row r="73" spans="1:1" x14ac:dyDescent="0.35">
      <c r="A73" s="2"/>
    </row>
    <row r="74" spans="1:1" x14ac:dyDescent="0.35">
      <c r="A74" s="2"/>
    </row>
    <row r="75" spans="1:1" x14ac:dyDescent="0.35">
      <c r="A75" s="2"/>
    </row>
    <row r="76" spans="1:1" x14ac:dyDescent="0.35">
      <c r="A76" s="2"/>
    </row>
    <row r="77" spans="1:1" x14ac:dyDescent="0.35">
      <c r="A77" s="2"/>
    </row>
    <row r="78" spans="1:1" x14ac:dyDescent="0.35">
      <c r="A78" s="2"/>
    </row>
    <row r="79" spans="1:1" x14ac:dyDescent="0.35">
      <c r="A79" s="2"/>
    </row>
    <row r="80" spans="1:1" x14ac:dyDescent="0.35">
      <c r="A80" s="2"/>
    </row>
    <row r="81" spans="1:1" x14ac:dyDescent="0.35">
      <c r="A81" s="2"/>
    </row>
    <row r="82" spans="1:1" x14ac:dyDescent="0.35">
      <c r="A82" s="2"/>
    </row>
    <row r="83" spans="1:1" x14ac:dyDescent="0.35">
      <c r="A83" s="2"/>
    </row>
    <row r="84" spans="1:1" x14ac:dyDescent="0.35">
      <c r="A84" s="2"/>
    </row>
    <row r="85" spans="1:1" x14ac:dyDescent="0.35">
      <c r="A85" s="2"/>
    </row>
    <row r="86" spans="1:1" x14ac:dyDescent="0.35">
      <c r="A86" s="2"/>
    </row>
    <row r="87" spans="1:1" x14ac:dyDescent="0.35">
      <c r="A87" s="2"/>
    </row>
    <row r="88" spans="1:1" x14ac:dyDescent="0.35">
      <c r="A88" s="2"/>
    </row>
    <row r="89" spans="1:1" x14ac:dyDescent="0.35">
      <c r="A89" s="2"/>
    </row>
    <row r="90" spans="1:1" x14ac:dyDescent="0.35">
      <c r="A90" s="2"/>
    </row>
    <row r="91" spans="1:1" x14ac:dyDescent="0.35">
      <c r="A91" s="2"/>
    </row>
    <row r="92" spans="1:1" x14ac:dyDescent="0.35">
      <c r="A92" s="2"/>
    </row>
    <row r="93" spans="1:1" x14ac:dyDescent="0.35">
      <c r="A93" s="2"/>
    </row>
    <row r="94" spans="1:1" x14ac:dyDescent="0.35">
      <c r="A94" s="2"/>
    </row>
    <row r="95" spans="1:1" x14ac:dyDescent="0.35">
      <c r="A95" s="2"/>
    </row>
    <row r="96" spans="1:1" x14ac:dyDescent="0.35">
      <c r="A96" s="2"/>
    </row>
    <row r="97" spans="1:1" x14ac:dyDescent="0.35">
      <c r="A97" s="2"/>
    </row>
    <row r="98" spans="1:1" x14ac:dyDescent="0.35">
      <c r="A98" s="2"/>
    </row>
    <row r="99" spans="1:1" x14ac:dyDescent="0.35">
      <c r="A99" s="2"/>
    </row>
    <row r="100" spans="1:1" x14ac:dyDescent="0.35">
      <c r="A100" s="2"/>
    </row>
    <row r="101" spans="1:1" x14ac:dyDescent="0.35">
      <c r="A101" s="2"/>
    </row>
    <row r="102" spans="1:1" x14ac:dyDescent="0.35">
      <c r="A102" s="2"/>
    </row>
    <row r="103" spans="1:1" x14ac:dyDescent="0.35">
      <c r="A103" s="2"/>
    </row>
    <row r="104" spans="1:1" x14ac:dyDescent="0.35">
      <c r="A104" s="2"/>
    </row>
    <row r="105" spans="1:1" x14ac:dyDescent="0.35">
      <c r="A105" s="2"/>
    </row>
    <row r="106" spans="1:1" x14ac:dyDescent="0.35">
      <c r="A106" s="2"/>
    </row>
    <row r="107" spans="1:1" x14ac:dyDescent="0.35">
      <c r="A107" s="2"/>
    </row>
    <row r="108" spans="1:1" x14ac:dyDescent="0.35">
      <c r="A108" s="2"/>
    </row>
    <row r="109" spans="1:1" x14ac:dyDescent="0.35">
      <c r="A109" s="2"/>
    </row>
    <row r="110" spans="1:1" x14ac:dyDescent="0.35">
      <c r="A110" s="2"/>
    </row>
    <row r="111" spans="1:1" x14ac:dyDescent="0.35">
      <c r="A111" s="2"/>
    </row>
    <row r="112" spans="1:1" x14ac:dyDescent="0.35">
      <c r="A112" s="2"/>
    </row>
    <row r="113" spans="1:1" x14ac:dyDescent="0.35">
      <c r="A113" s="2"/>
    </row>
    <row r="114" spans="1:1" x14ac:dyDescent="0.35">
      <c r="A114" s="2"/>
    </row>
    <row r="115" spans="1:1" x14ac:dyDescent="0.35">
      <c r="A115" s="2"/>
    </row>
    <row r="116" spans="1:1" x14ac:dyDescent="0.35">
      <c r="A116" s="2"/>
    </row>
    <row r="117" spans="1:1" x14ac:dyDescent="0.35">
      <c r="A117" s="2"/>
    </row>
    <row r="118" spans="1:1" x14ac:dyDescent="0.35">
      <c r="A118" s="2"/>
    </row>
    <row r="119" spans="1:1" x14ac:dyDescent="0.35">
      <c r="A119" s="2"/>
    </row>
    <row r="120" spans="1:1" x14ac:dyDescent="0.35">
      <c r="A120" s="2"/>
    </row>
    <row r="121" spans="1:1" x14ac:dyDescent="0.35">
      <c r="A121" s="2"/>
    </row>
    <row r="122" spans="1:1" x14ac:dyDescent="0.35">
      <c r="A122" s="2"/>
    </row>
    <row r="123" spans="1:1" x14ac:dyDescent="0.35">
      <c r="A123" s="2"/>
    </row>
    <row r="124" spans="1:1" x14ac:dyDescent="0.35">
      <c r="A124" s="2"/>
    </row>
    <row r="125" spans="1:1" x14ac:dyDescent="0.35">
      <c r="A125" s="2"/>
    </row>
    <row r="126" spans="1:1" x14ac:dyDescent="0.35">
      <c r="A126" s="2"/>
    </row>
    <row r="127" spans="1:1" x14ac:dyDescent="0.35">
      <c r="A127" s="2"/>
    </row>
    <row r="128" spans="1:1" x14ac:dyDescent="0.35">
      <c r="A128" s="2"/>
    </row>
    <row r="129" spans="1:1" x14ac:dyDescent="0.35">
      <c r="A129" s="2"/>
    </row>
    <row r="130" spans="1:1" x14ac:dyDescent="0.35">
      <c r="A130" s="2"/>
    </row>
    <row r="131" spans="1:1" x14ac:dyDescent="0.35">
      <c r="A131" s="2"/>
    </row>
    <row r="132" spans="1:1" x14ac:dyDescent="0.35">
      <c r="A132" s="2"/>
    </row>
    <row r="133" spans="1:1" x14ac:dyDescent="0.35">
      <c r="A133" s="2"/>
    </row>
    <row r="134" spans="1:1" x14ac:dyDescent="0.35">
      <c r="A134" s="2"/>
    </row>
    <row r="135" spans="1:1" x14ac:dyDescent="0.35"/>
    <row r="136" spans="1:1" x14ac:dyDescent="0.35"/>
    <row r="137" spans="1:1" x14ac:dyDescent="0.35"/>
    <row r="138" spans="1:1" x14ac:dyDescent="0.35"/>
    <row r="139" spans="1:1" x14ac:dyDescent="0.35"/>
    <row r="140" spans="1:1" x14ac:dyDescent="0.35"/>
    <row r="141" spans="1:1" x14ac:dyDescent="0.35"/>
    <row r="142" spans="1:1" x14ac:dyDescent="0.35"/>
    <row r="143" spans="1:1" x14ac:dyDescent="0.35"/>
    <row r="144" spans="1:1" x14ac:dyDescent="0.35"/>
    <row r="145" spans="1:1" x14ac:dyDescent="0.35"/>
    <row r="146" spans="1:1" x14ac:dyDescent="0.35">
      <c r="A146" s="74" t="s">
        <v>61</v>
      </c>
    </row>
    <row r="147" spans="1:1" x14ac:dyDescent="0.35"/>
    <row r="148" spans="1:1" x14ac:dyDescent="0.35"/>
    <row r="149" spans="1:1" x14ac:dyDescent="0.35"/>
    <row r="150" spans="1:1" x14ac:dyDescent="0.35"/>
    <row r="151" spans="1:1" x14ac:dyDescent="0.35"/>
    <row r="152" spans="1:1" x14ac:dyDescent="0.35"/>
    <row r="153" spans="1:1" x14ac:dyDescent="0.35"/>
    <row r="154" spans="1:1" x14ac:dyDescent="0.35"/>
    <row r="155" spans="1:1" x14ac:dyDescent="0.35"/>
    <row r="156" spans="1:1" x14ac:dyDescent="0.35"/>
    <row r="157" spans="1:1" x14ac:dyDescent="0.35"/>
    <row r="158" spans="1:1" x14ac:dyDescent="0.35"/>
    <row r="159" spans="1:1" x14ac:dyDescent="0.35"/>
    <row r="160" spans="1:1"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sheetData>
  <sheetProtection algorithmName="SHA-512" hashValue="BBcokp303nwoz/FHHazdULALt0RZyNLdkds+TH3qannu8XSeAI5aKLZ/Hx8JDo+JTT/OCCQMSIZ7LW3VTN+8bA==" saltValue="DJZa+cRYjXakzIgL9G/P5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4B04F-3E90-43FF-8D39-D73B7E4AFB6A}">
  <sheetPr codeName="Sheet2"/>
  <dimension ref="A1:G41"/>
  <sheetViews>
    <sheetView tabSelected="1" workbookViewId="0">
      <selection activeCell="B3" sqref="B3"/>
    </sheetView>
  </sheetViews>
  <sheetFormatPr defaultColWidth="0" defaultRowHeight="14" zeroHeight="1" x14ac:dyDescent="0.3"/>
  <cols>
    <col min="1" max="1" width="37.453125" style="5" customWidth="1"/>
    <col min="2" max="2" width="50.54296875" style="5" customWidth="1"/>
    <col min="3" max="3" width="4.453125" style="5" customWidth="1"/>
    <col min="4" max="4" width="50.54296875" style="5" customWidth="1"/>
    <col min="5" max="5" width="4.26953125" style="5" customWidth="1"/>
    <col min="6" max="6" width="8.7265625" style="5" hidden="1" customWidth="1"/>
    <col min="7" max="7" width="66.54296875" style="5" hidden="1" customWidth="1"/>
    <col min="8" max="16384" width="8.7265625" style="5" hidden="1"/>
  </cols>
  <sheetData>
    <row r="1" spans="1:5" x14ac:dyDescent="0.3">
      <c r="A1" s="12"/>
      <c r="B1" s="12" t="s">
        <v>17</v>
      </c>
      <c r="C1" s="12"/>
      <c r="D1" s="12" t="s">
        <v>9</v>
      </c>
      <c r="E1" s="12"/>
    </row>
    <row r="2" spans="1:5" x14ac:dyDescent="0.3">
      <c r="A2" s="49" t="s">
        <v>16</v>
      </c>
      <c r="B2" s="12"/>
      <c r="C2" s="12"/>
      <c r="D2" s="12"/>
      <c r="E2" s="12"/>
    </row>
    <row r="3" spans="1:5" x14ac:dyDescent="0.3">
      <c r="A3" s="12" t="s">
        <v>1</v>
      </c>
      <c r="B3" s="50"/>
      <c r="C3" s="12"/>
      <c r="D3" s="51" t="s">
        <v>10</v>
      </c>
      <c r="E3" s="12"/>
    </row>
    <row r="4" spans="1:5" x14ac:dyDescent="0.3">
      <c r="A4" s="12" t="s">
        <v>57</v>
      </c>
      <c r="B4" s="52"/>
      <c r="C4" s="12"/>
      <c r="D4" s="53">
        <v>1952</v>
      </c>
      <c r="E4" s="12"/>
    </row>
    <row r="5" spans="1:5" x14ac:dyDescent="0.3">
      <c r="A5" s="12" t="s">
        <v>3</v>
      </c>
      <c r="B5" s="54"/>
      <c r="C5" s="12"/>
      <c r="D5" s="55" t="s">
        <v>11</v>
      </c>
      <c r="E5" s="12"/>
    </row>
    <row r="6" spans="1:5" x14ac:dyDescent="0.3">
      <c r="A6" s="12" t="s">
        <v>63</v>
      </c>
      <c r="B6" s="56"/>
      <c r="C6" s="12"/>
      <c r="D6" s="57" t="s">
        <v>12</v>
      </c>
      <c r="E6" s="12"/>
    </row>
    <row r="7" spans="1:5" x14ac:dyDescent="0.3">
      <c r="A7" s="12" t="s">
        <v>64</v>
      </c>
      <c r="B7" s="58"/>
      <c r="C7" s="12"/>
      <c r="D7" s="59" t="s">
        <v>13</v>
      </c>
      <c r="E7" s="12"/>
    </row>
    <row r="8" spans="1:5" x14ac:dyDescent="0.3">
      <c r="A8" s="12"/>
      <c r="B8" s="12"/>
      <c r="C8" s="12"/>
      <c r="D8" s="12"/>
      <c r="E8" s="12"/>
    </row>
    <row r="9" spans="1:5" x14ac:dyDescent="0.3">
      <c r="A9" s="49" t="s">
        <v>8</v>
      </c>
      <c r="B9" s="12"/>
      <c r="C9" s="12"/>
      <c r="D9" s="12"/>
      <c r="E9" s="12"/>
    </row>
    <row r="10" spans="1:5" x14ac:dyDescent="0.3">
      <c r="A10" s="12" t="s">
        <v>4</v>
      </c>
      <c r="B10" s="50"/>
      <c r="C10" s="12"/>
      <c r="D10" s="51" t="s">
        <v>14</v>
      </c>
      <c r="E10" s="12"/>
    </row>
    <row r="11" spans="1:5" x14ac:dyDescent="0.3">
      <c r="A11" s="12" t="s">
        <v>5</v>
      </c>
      <c r="B11" s="56"/>
      <c r="C11" s="12"/>
      <c r="D11" s="57" t="s">
        <v>15</v>
      </c>
      <c r="E11" s="12"/>
    </row>
    <row r="12" spans="1:5" x14ac:dyDescent="0.3">
      <c r="A12" s="12" t="s">
        <v>6</v>
      </c>
      <c r="B12" s="56"/>
      <c r="C12" s="12"/>
      <c r="D12" s="57" t="s">
        <v>54</v>
      </c>
      <c r="E12" s="12"/>
    </row>
    <row r="13" spans="1:5" x14ac:dyDescent="0.3">
      <c r="A13" s="12" t="s">
        <v>7</v>
      </c>
      <c r="B13" s="60"/>
      <c r="C13" s="12"/>
      <c r="D13" s="61">
        <v>83706</v>
      </c>
      <c r="E13" s="12"/>
    </row>
    <row r="14" spans="1:5" x14ac:dyDescent="0.3">
      <c r="A14" s="12"/>
      <c r="B14" s="12"/>
      <c r="C14" s="12"/>
      <c r="D14" s="12"/>
      <c r="E14" s="12"/>
    </row>
    <row r="15" spans="1:5" x14ac:dyDescent="0.3">
      <c r="A15" s="49" t="s">
        <v>42</v>
      </c>
      <c r="B15" s="12"/>
      <c r="C15" s="12"/>
      <c r="D15" s="12"/>
      <c r="E15" s="12"/>
    </row>
    <row r="16" spans="1:5" x14ac:dyDescent="0.3">
      <c r="A16" s="12" t="s">
        <v>43</v>
      </c>
      <c r="B16" s="62"/>
      <c r="C16" s="12"/>
      <c r="D16" s="51" t="s">
        <v>47</v>
      </c>
      <c r="E16" s="12"/>
    </row>
    <row r="17" spans="1:5" x14ac:dyDescent="0.3">
      <c r="A17" s="12" t="s">
        <v>44</v>
      </c>
      <c r="B17" s="56"/>
      <c r="C17" s="12"/>
      <c r="D17" s="57" t="s">
        <v>46</v>
      </c>
      <c r="E17" s="12"/>
    </row>
    <row r="18" spans="1:5" x14ac:dyDescent="0.3">
      <c r="A18" s="12" t="s">
        <v>45</v>
      </c>
      <c r="B18" s="63"/>
      <c r="C18" s="12"/>
      <c r="D18" s="64" t="s">
        <v>48</v>
      </c>
      <c r="E18" s="12"/>
    </row>
    <row r="19" spans="1:5" x14ac:dyDescent="0.3">
      <c r="A19" s="12"/>
      <c r="B19" s="12"/>
      <c r="C19" s="12"/>
      <c r="D19" s="12"/>
      <c r="E19" s="12"/>
    </row>
    <row r="20" spans="1:5" x14ac:dyDescent="0.3">
      <c r="A20" s="49" t="s">
        <v>55</v>
      </c>
      <c r="B20" s="12"/>
      <c r="C20" s="12"/>
      <c r="D20" s="12"/>
      <c r="E20" s="12"/>
    </row>
    <row r="21" spans="1:5" x14ac:dyDescent="0.3">
      <c r="A21" s="12" t="s">
        <v>58</v>
      </c>
      <c r="B21" s="65"/>
      <c r="C21" s="12"/>
      <c r="D21" s="66">
        <v>44377</v>
      </c>
      <c r="E21" s="12"/>
    </row>
    <row r="22" spans="1:5" x14ac:dyDescent="0.3">
      <c r="A22" s="12" t="s">
        <v>52</v>
      </c>
      <c r="B22" s="65"/>
      <c r="C22" s="12"/>
      <c r="D22" s="66" t="s">
        <v>53</v>
      </c>
      <c r="E22" s="12"/>
    </row>
    <row r="23" spans="1:5" x14ac:dyDescent="0.3">
      <c r="A23" s="12" t="s">
        <v>67</v>
      </c>
      <c r="B23" s="65"/>
      <c r="C23" s="12"/>
      <c r="D23" s="66" t="s">
        <v>53</v>
      </c>
      <c r="E23" s="12"/>
    </row>
    <row r="24" spans="1:5" x14ac:dyDescent="0.3">
      <c r="A24" s="12" t="s">
        <v>50</v>
      </c>
      <c r="B24" s="67"/>
      <c r="C24" s="12"/>
      <c r="D24" s="68" t="s">
        <v>51</v>
      </c>
      <c r="E24" s="12"/>
    </row>
    <row r="25" spans="1:5" x14ac:dyDescent="0.3">
      <c r="A25" s="12" t="s">
        <v>2</v>
      </c>
      <c r="B25" s="69"/>
      <c r="C25" s="12"/>
      <c r="D25" s="70">
        <v>10000</v>
      </c>
      <c r="E25" s="12"/>
    </row>
    <row r="26" spans="1:5" x14ac:dyDescent="0.3">
      <c r="A26" s="12" t="s">
        <v>49</v>
      </c>
      <c r="B26" s="69"/>
      <c r="C26" s="12"/>
      <c r="D26" s="70">
        <v>100000</v>
      </c>
      <c r="E26" s="12"/>
    </row>
    <row r="27" spans="1:5" x14ac:dyDescent="0.3">
      <c r="A27" s="12" t="s">
        <v>71</v>
      </c>
      <c r="B27" s="69"/>
      <c r="C27" s="12"/>
      <c r="D27" s="70">
        <v>75000</v>
      </c>
      <c r="E27" s="12"/>
    </row>
    <row r="28" spans="1:5" x14ac:dyDescent="0.3">
      <c r="A28" s="12" t="s">
        <v>65</v>
      </c>
      <c r="B28" s="67"/>
      <c r="C28" s="12"/>
      <c r="D28" s="68" t="s">
        <v>56</v>
      </c>
      <c r="E28" s="12"/>
    </row>
    <row r="29" spans="1:5" x14ac:dyDescent="0.3">
      <c r="A29" s="12" t="s">
        <v>66</v>
      </c>
      <c r="B29" s="71"/>
      <c r="C29" s="12"/>
      <c r="D29" s="72">
        <v>3000</v>
      </c>
      <c r="E29" s="12"/>
    </row>
    <row r="30" spans="1:5" x14ac:dyDescent="0.3">
      <c r="A30" s="12"/>
      <c r="B30" s="12"/>
      <c r="C30" s="12"/>
      <c r="D30" s="12"/>
      <c r="E30" s="12"/>
    </row>
    <row r="31" spans="1:5" x14ac:dyDescent="0.3">
      <c r="A31" s="12"/>
      <c r="B31" s="12"/>
      <c r="C31" s="12"/>
      <c r="D31" s="12"/>
      <c r="E31" s="12"/>
    </row>
    <row r="32" spans="1:5" x14ac:dyDescent="0.3">
      <c r="A32" s="12" t="s">
        <v>60</v>
      </c>
      <c r="B32" s="12"/>
      <c r="C32" s="12"/>
      <c r="D32" s="12"/>
      <c r="E32" s="12"/>
    </row>
    <row r="33" spans="1:5" x14ac:dyDescent="0.3">
      <c r="A33" s="87"/>
      <c r="B33" s="87">
        <f ca="1">NOW()</f>
        <v>45145.459918287037</v>
      </c>
      <c r="C33" s="12"/>
      <c r="D33" s="12"/>
      <c r="E33" s="12"/>
    </row>
    <row r="34" spans="1:5" x14ac:dyDescent="0.3">
      <c r="A34" s="73"/>
      <c r="B34" s="73"/>
      <c r="C34" s="12"/>
      <c r="D34" s="12"/>
      <c r="E34" s="12"/>
    </row>
    <row r="35" spans="1:5" x14ac:dyDescent="0.3">
      <c r="A35" s="73"/>
      <c r="B35" s="73"/>
      <c r="C35" s="12"/>
      <c r="D35" s="12"/>
      <c r="E35" s="12"/>
    </row>
    <row r="36" spans="1:5" x14ac:dyDescent="0.3">
      <c r="A36" s="73"/>
      <c r="B36" s="73"/>
      <c r="C36" s="12"/>
      <c r="D36" s="12"/>
      <c r="E36" s="12"/>
    </row>
    <row r="37" spans="1:5" x14ac:dyDescent="0.3">
      <c r="A37" s="73"/>
      <c r="B37" s="73"/>
      <c r="C37" s="12"/>
      <c r="D37" s="12"/>
      <c r="E37" s="12"/>
    </row>
    <row r="38" spans="1:5" x14ac:dyDescent="0.3">
      <c r="A38" s="73"/>
      <c r="B38" s="73"/>
      <c r="C38" s="12"/>
      <c r="D38" s="12"/>
      <c r="E38" s="12"/>
    </row>
    <row r="39" spans="1:5" x14ac:dyDescent="0.3">
      <c r="A39" s="73"/>
      <c r="B39" s="73"/>
      <c r="C39" s="12"/>
      <c r="D39" s="12"/>
      <c r="E39" s="12"/>
    </row>
    <row r="40" spans="1:5" x14ac:dyDescent="0.3">
      <c r="A40" s="73"/>
      <c r="B40" s="73"/>
      <c r="C40" s="12"/>
      <c r="D40" s="12"/>
      <c r="E40" s="12"/>
    </row>
    <row r="41" spans="1:5" x14ac:dyDescent="0.3">
      <c r="A41" s="73"/>
      <c r="B41" s="73"/>
      <c r="C41" s="12"/>
      <c r="D41" s="12"/>
      <c r="E41" s="12"/>
    </row>
  </sheetData>
  <sheetProtection algorithmName="SHA-512" hashValue="9ovbHAl7Du66LoPjJcxoXzn8uwBNZ18HP4iYhUUK6aGhgdYDgz/S8h/uP9JAl5jiA5ojYabPqOaxBLNHe7S/hA==" saltValue="ne650d7CB15HW3tjrsk3ZQ==" spinCount="100000" sheet="1" objects="1" scenarios="1"/>
  <protectedRanges>
    <protectedRange sqref="A33:B41" name="Orgcalcs"/>
    <protectedRange sqref="B3:B7 B10:B13 B16:B18 B21:B29" name="Organization"/>
  </protectedRanges>
  <dataConsolidate/>
  <dataValidations count="4">
    <dataValidation type="whole" operator="greaterThan" allowBlank="1" showInputMessage="1" showErrorMessage="1" error="Total costs can not be zero" sqref="B26" xr:uid="{47E08B8A-02CF-4F93-91A9-43ED1D49279A}">
      <formula1>0</formula1>
    </dataValidation>
    <dataValidation type="whole" operator="greaterThan" allowBlank="1" showInputMessage="1" showErrorMessage="1" error="Must be greater than zero" sqref="B25" xr:uid="{AFD4EF14-20FB-4271-9E59-F7BC104B53ED}">
      <formula1>0</formula1>
    </dataValidation>
    <dataValidation type="whole" operator="greaterThan" allowBlank="1" showInputMessage="1" showErrorMessage="1" sqref="B29" xr:uid="{DDC2D888-F457-4023-A9A7-3A2BE6D0BA1D}">
      <formula1>0</formula1>
    </dataValidation>
    <dataValidation type="custom" allowBlank="1" showErrorMessage="1" error="Please enter 10 digit phone number like example.  Thank you. " promptTitle="Ten digit phone number please" prompt="Please enter 10 digit phone number (see example)" sqref="B16" xr:uid="{C85F96F3-9275-4EE1-9124-007D5BC3B7DE}">
      <formula1>AND(LEN(SUBSTITUTE(B16,"-",""))=10, ISNUMBER(SUBSTITUTE(B16,"-","")+0), LEFT(SUBSTITUTE(B16,"-",""), 1)&lt;&gt;"0")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83923152-DB15-4E16-9CEC-83D715D8C762}">
          <x14:formula1>
            <xm:f>'Financial Data'!$S$4:$S$171</xm:f>
          </x14:formula1>
          <xm:sqref>B4</xm:sqref>
        </x14:dataValidation>
        <x14:dataValidation type="list" allowBlank="1" showInputMessage="1" showErrorMessage="1" xr:uid="{9DD43B05-DDA3-459C-BB06-F0912D460D00}">
          <x14:formula1>
            <xm:f>'Financial Data'!$R$4:$R$53</xm:f>
          </x14:formula1>
          <xm:sqref>B12</xm:sqref>
        </x14:dataValidation>
        <x14:dataValidation type="list" allowBlank="1" showInputMessage="1" showErrorMessage="1" xr:uid="{F8779813-64E5-45EF-8F8E-6C82FE0D0FDE}">
          <x14:formula1>
            <xm:f>'Financial Data'!$O$4:$O$6</xm:f>
          </x14:formula1>
          <xm:sqref>B22:B23</xm:sqref>
        </x14:dataValidation>
        <x14:dataValidation type="date" allowBlank="1" showInputMessage="1" showErrorMessage="1" xr:uid="{FE050411-2C27-4D7C-B0AF-0AD7DB8BAA9A}">
          <x14:formula1>
            <xm:f>'Financial Data'!T3</xm:f>
          </x14:formula1>
          <x14:formula2>
            <xm:f>'Financial Data'!T4</xm:f>
          </x14:formula2>
          <xm:sqref>B21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246B1-675C-49EB-B56E-F76B36930953}">
  <sheetPr codeName="Sheet3"/>
  <dimension ref="A1:T171"/>
  <sheetViews>
    <sheetView workbookViewId="0">
      <selection activeCell="I1" sqref="I1"/>
    </sheetView>
  </sheetViews>
  <sheetFormatPr defaultColWidth="0" defaultRowHeight="14.5" zeroHeight="1" x14ac:dyDescent="0.35"/>
  <cols>
    <col min="1" max="2" width="13.1796875" style="4" customWidth="1"/>
    <col min="3" max="3" width="12.81640625" style="4" customWidth="1"/>
    <col min="4" max="5" width="18.54296875" style="4" customWidth="1"/>
    <col min="6" max="6" width="8.7265625" style="4" customWidth="1"/>
    <col min="7" max="8" width="18.54296875" style="4" customWidth="1"/>
    <col min="9" max="11" width="12.453125" style="4" customWidth="1"/>
    <col min="12" max="13" width="8.7265625" style="4" hidden="1" customWidth="1"/>
    <col min="14" max="14" width="12.54296875" hidden="1" customWidth="1"/>
    <col min="15" max="19" width="8.7265625" style="4" hidden="1" customWidth="1"/>
    <col min="20" max="20" width="10.08984375" style="4" hidden="1" customWidth="1"/>
    <col min="21" max="16384" width="8.7265625" style="4" hidden="1"/>
  </cols>
  <sheetData>
    <row r="1" spans="1:20" ht="30" customHeight="1" x14ac:dyDescent="0.35">
      <c r="A1" s="7" t="s">
        <v>0</v>
      </c>
      <c r="B1" s="8"/>
      <c r="G1" s="4" t="s">
        <v>9</v>
      </c>
      <c r="I1" s="12" t="s">
        <v>59</v>
      </c>
      <c r="N1" t="s">
        <v>73</v>
      </c>
      <c r="O1"/>
      <c r="P1"/>
      <c r="Q1"/>
      <c r="R1" t="s">
        <v>6</v>
      </c>
      <c r="S1"/>
    </row>
    <row r="2" spans="1:20" ht="28.5" customHeight="1" x14ac:dyDescent="0.35">
      <c r="A2" s="12" t="s">
        <v>68</v>
      </c>
      <c r="D2" s="88">
        <f>Organization!B3</f>
        <v>0</v>
      </c>
      <c r="E2" s="88"/>
      <c r="F2" s="12"/>
      <c r="G2" s="89" t="str">
        <f>Organization!D3</f>
        <v>Harry Morrison Foundation</v>
      </c>
      <c r="H2" s="89"/>
      <c r="N2" s="85" t="s">
        <v>72</v>
      </c>
      <c r="O2" s="85" t="s">
        <v>128</v>
      </c>
      <c r="P2" s="85" t="s">
        <v>127</v>
      </c>
      <c r="Q2" s="85"/>
      <c r="R2" s="85" t="s">
        <v>126</v>
      </c>
      <c r="S2" s="85" t="s">
        <v>57</v>
      </c>
      <c r="T2" s="85" t="s">
        <v>129</v>
      </c>
    </row>
    <row r="3" spans="1:20" x14ac:dyDescent="0.35">
      <c r="A3" s="12"/>
      <c r="B3" s="12"/>
      <c r="C3" s="12"/>
      <c r="D3" s="13" t="s">
        <v>18</v>
      </c>
      <c r="E3" s="14" t="s">
        <v>20</v>
      </c>
      <c r="F3" s="12"/>
      <c r="G3" s="13" t="s">
        <v>18</v>
      </c>
      <c r="H3" s="14" t="s">
        <v>20</v>
      </c>
      <c r="I3" s="6"/>
      <c r="J3" s="6"/>
      <c r="K3" s="6"/>
      <c r="O3"/>
      <c r="P3"/>
      <c r="Q3"/>
      <c r="R3"/>
      <c r="S3"/>
      <c r="T3" s="86">
        <v>44927</v>
      </c>
    </row>
    <row r="4" spans="1:20" x14ac:dyDescent="0.35">
      <c r="A4" s="12"/>
      <c r="B4" s="12"/>
      <c r="C4" s="12"/>
      <c r="D4" s="13" t="s">
        <v>19</v>
      </c>
      <c r="E4" s="15" t="s">
        <v>19</v>
      </c>
      <c r="F4" s="12"/>
      <c r="G4" s="13" t="s">
        <v>19</v>
      </c>
      <c r="H4" s="15" t="s">
        <v>19</v>
      </c>
      <c r="I4" s="6"/>
      <c r="J4" s="6"/>
      <c r="K4" s="6"/>
      <c r="N4" s="84">
        <v>47848</v>
      </c>
      <c r="O4" s="83" t="s">
        <v>53</v>
      </c>
      <c r="P4" t="s">
        <v>125</v>
      </c>
      <c r="Q4"/>
      <c r="R4" t="str">
        <f t="shared" ref="R4:R35" si="0">LEFT(RIGHT(P4,3),2)</f>
        <v>ID</v>
      </c>
      <c r="S4">
        <f>YEAR('Financial Data'!N4)</f>
        <v>2030</v>
      </c>
      <c r="T4" s="86">
        <f>N4</f>
        <v>47848</v>
      </c>
    </row>
    <row r="5" spans="1:20" x14ac:dyDescent="0.35">
      <c r="A5" s="12"/>
      <c r="B5" s="12"/>
      <c r="C5" s="12"/>
      <c r="D5" s="16">
        <v>44561</v>
      </c>
      <c r="E5" s="17">
        <f>EOMONTH(D5,-12)</f>
        <v>44196</v>
      </c>
      <c r="F5" s="12"/>
      <c r="G5" s="18">
        <v>44561</v>
      </c>
      <c r="H5" s="17">
        <f>EOMONTH(G5,-12)</f>
        <v>44196</v>
      </c>
      <c r="I5" s="6"/>
      <c r="J5" s="6"/>
      <c r="K5" s="6"/>
      <c r="N5" s="83">
        <f t="shared" ref="N5:N36" si="1">EOMONTH(N4,-1)</f>
        <v>47817</v>
      </c>
      <c r="O5" s="83" t="s">
        <v>124</v>
      </c>
      <c r="P5" t="s">
        <v>123</v>
      </c>
      <c r="Q5"/>
      <c r="R5" t="str">
        <f t="shared" si="0"/>
        <v>OR</v>
      </c>
      <c r="S5">
        <f t="shared" ref="S5:S36" si="2">S4-1</f>
        <v>2029</v>
      </c>
    </row>
    <row r="6" spans="1:20" x14ac:dyDescent="0.35">
      <c r="A6" s="19" t="s">
        <v>21</v>
      </c>
      <c r="B6" s="12"/>
      <c r="C6" s="12"/>
      <c r="D6" s="20"/>
      <c r="E6" s="21"/>
      <c r="F6" s="12"/>
      <c r="G6" s="22">
        <v>832593</v>
      </c>
      <c r="H6" s="23">
        <f>849055+111601</f>
        <v>960656</v>
      </c>
      <c r="I6" s="6"/>
      <c r="J6" s="6"/>
      <c r="K6" s="6"/>
      <c r="N6" s="83">
        <f t="shared" si="1"/>
        <v>47787</v>
      </c>
      <c r="O6" s="83" t="s">
        <v>122</v>
      </c>
      <c r="P6" t="s">
        <v>121</v>
      </c>
      <c r="Q6"/>
      <c r="R6" t="str">
        <f t="shared" si="0"/>
        <v>WA</v>
      </c>
      <c r="S6">
        <f t="shared" si="2"/>
        <v>2028</v>
      </c>
    </row>
    <row r="7" spans="1:20" x14ac:dyDescent="0.35">
      <c r="A7" s="19" t="s">
        <v>22</v>
      </c>
      <c r="B7" s="12"/>
      <c r="C7" s="12"/>
      <c r="D7" s="24"/>
      <c r="E7" s="25"/>
      <c r="F7" s="12"/>
      <c r="G7" s="26">
        <v>14056978</v>
      </c>
      <c r="H7" s="27">
        <v>12876780</v>
      </c>
      <c r="I7" s="6"/>
      <c r="J7" s="6"/>
      <c r="K7" s="6"/>
      <c r="N7" s="83">
        <f t="shared" si="1"/>
        <v>47756</v>
      </c>
      <c r="O7"/>
      <c r="P7" t="s">
        <v>120</v>
      </c>
      <c r="Q7"/>
      <c r="R7" t="str">
        <f t="shared" si="0"/>
        <v>MT</v>
      </c>
      <c r="S7">
        <f t="shared" si="2"/>
        <v>2027</v>
      </c>
    </row>
    <row r="8" spans="1:20" x14ac:dyDescent="0.35">
      <c r="A8" s="19" t="s">
        <v>23</v>
      </c>
      <c r="B8" s="12"/>
      <c r="C8" s="12"/>
      <c r="D8" s="28"/>
      <c r="E8" s="29"/>
      <c r="F8" s="12"/>
      <c r="G8" s="30">
        <f>21633003-G7-G6</f>
        <v>6743432</v>
      </c>
      <c r="H8" s="31">
        <f>20575236-H7-H6</f>
        <v>6737800</v>
      </c>
      <c r="I8" s="6"/>
      <c r="J8" s="6"/>
      <c r="K8" s="6"/>
      <c r="N8" s="83">
        <f t="shared" si="1"/>
        <v>47726</v>
      </c>
      <c r="O8"/>
      <c r="P8" t="s">
        <v>119</v>
      </c>
      <c r="Q8"/>
      <c r="R8" t="str">
        <f t="shared" si="0"/>
        <v>NV</v>
      </c>
      <c r="S8">
        <f t="shared" si="2"/>
        <v>2026</v>
      </c>
    </row>
    <row r="9" spans="1:20" ht="15" thickBot="1" x14ac:dyDescent="0.4">
      <c r="A9" s="12" t="s">
        <v>24</v>
      </c>
      <c r="B9" s="12"/>
      <c r="C9" s="12"/>
      <c r="D9" s="81">
        <f>D6+D7+D8</f>
        <v>0</v>
      </c>
      <c r="E9" s="82">
        <f>E6+E7+E8</f>
        <v>0</v>
      </c>
      <c r="F9" s="12"/>
      <c r="G9" s="32">
        <f>SUM(G6:G8)</f>
        <v>21633003</v>
      </c>
      <c r="H9" s="33">
        <f>SUM(H6:H8)</f>
        <v>20575236</v>
      </c>
      <c r="I9" s="6"/>
      <c r="J9" s="6"/>
      <c r="K9" s="6"/>
      <c r="N9" s="83">
        <f t="shared" si="1"/>
        <v>47695</v>
      </c>
      <c r="O9"/>
      <c r="P9" t="s">
        <v>118</v>
      </c>
      <c r="Q9"/>
      <c r="R9" t="str">
        <f t="shared" si="0"/>
        <v>CA</v>
      </c>
      <c r="S9">
        <f t="shared" si="2"/>
        <v>2025</v>
      </c>
    </row>
    <row r="10" spans="1:20" ht="15" thickTop="1" x14ac:dyDescent="0.35">
      <c r="A10" s="12"/>
      <c r="B10" s="12"/>
      <c r="C10" s="12"/>
      <c r="D10" s="12"/>
      <c r="E10" s="34"/>
      <c r="F10" s="12"/>
      <c r="G10" s="12"/>
      <c r="H10" s="34"/>
      <c r="I10" s="6"/>
      <c r="J10" s="6"/>
      <c r="K10" s="6"/>
      <c r="N10" s="83">
        <f t="shared" si="1"/>
        <v>47664</v>
      </c>
      <c r="O10"/>
      <c r="P10" t="s">
        <v>117</v>
      </c>
      <c r="Q10"/>
      <c r="R10" t="str">
        <f t="shared" si="0"/>
        <v>UT</v>
      </c>
      <c r="S10">
        <f t="shared" si="2"/>
        <v>2024</v>
      </c>
    </row>
    <row r="11" spans="1:20" x14ac:dyDescent="0.35">
      <c r="A11" s="19" t="s">
        <v>25</v>
      </c>
      <c r="B11" s="12"/>
      <c r="C11" s="12"/>
      <c r="D11" s="24"/>
      <c r="E11" s="25"/>
      <c r="F11" s="12"/>
      <c r="G11" s="26">
        <f>12126</f>
        <v>12126</v>
      </c>
      <c r="H11" s="27">
        <v>109308</v>
      </c>
      <c r="I11" s="6"/>
      <c r="J11" s="6"/>
      <c r="K11" s="6"/>
      <c r="N11" s="83">
        <f t="shared" si="1"/>
        <v>47634</v>
      </c>
      <c r="O11"/>
      <c r="P11" t="s">
        <v>116</v>
      </c>
      <c r="Q11"/>
      <c r="R11" t="str">
        <f t="shared" si="0"/>
        <v>AL</v>
      </c>
      <c r="S11">
        <f t="shared" si="2"/>
        <v>2023</v>
      </c>
    </row>
    <row r="12" spans="1:20" x14ac:dyDescent="0.35">
      <c r="A12" s="19" t="s">
        <v>26</v>
      </c>
      <c r="B12" s="12"/>
      <c r="C12" s="12"/>
      <c r="D12" s="28"/>
      <c r="E12" s="29"/>
      <c r="F12" s="12"/>
      <c r="G12" s="30">
        <v>21620877</v>
      </c>
      <c r="H12" s="31">
        <v>20465928</v>
      </c>
      <c r="I12" s="6"/>
      <c r="J12" s="6"/>
      <c r="K12" s="6"/>
      <c r="N12" s="83">
        <f t="shared" si="1"/>
        <v>47603</v>
      </c>
      <c r="O12"/>
      <c r="P12" t="s">
        <v>115</v>
      </c>
      <c r="Q12"/>
      <c r="R12" t="str">
        <f t="shared" si="0"/>
        <v>AK</v>
      </c>
      <c r="S12">
        <f t="shared" si="2"/>
        <v>2022</v>
      </c>
    </row>
    <row r="13" spans="1:20" ht="15" thickBot="1" x14ac:dyDescent="0.4">
      <c r="A13" s="12" t="s">
        <v>27</v>
      </c>
      <c r="B13" s="12"/>
      <c r="C13" s="12"/>
      <c r="D13" s="77">
        <f>D11+D12</f>
        <v>0</v>
      </c>
      <c r="E13" s="78">
        <f>E11+E12</f>
        <v>0</v>
      </c>
      <c r="F13" s="12"/>
      <c r="G13" s="35">
        <f>SUM(G11:G12)</f>
        <v>21633003</v>
      </c>
      <c r="H13" s="36">
        <f>SUM(H11:H12)</f>
        <v>20575236</v>
      </c>
      <c r="I13" s="6"/>
      <c r="J13" s="6"/>
      <c r="K13" s="6"/>
      <c r="N13" s="83">
        <f t="shared" si="1"/>
        <v>47573</v>
      </c>
      <c r="O13"/>
      <c r="P13" t="s">
        <v>114</v>
      </c>
      <c r="Q13"/>
      <c r="R13" t="str">
        <f t="shared" si="0"/>
        <v>AZ</v>
      </c>
      <c r="S13">
        <f t="shared" si="2"/>
        <v>2021</v>
      </c>
    </row>
    <row r="14" spans="1:20" ht="15" thickTop="1" x14ac:dyDescent="0.35">
      <c r="A14" s="12"/>
      <c r="B14" s="12"/>
      <c r="C14" s="12"/>
      <c r="D14" s="12"/>
      <c r="E14" s="12"/>
      <c r="F14" s="12"/>
      <c r="G14" s="12"/>
      <c r="H14" s="32"/>
      <c r="I14" s="6"/>
      <c r="J14" s="6"/>
      <c r="K14" s="6"/>
      <c r="N14" s="83">
        <f t="shared" si="1"/>
        <v>47542</v>
      </c>
      <c r="O14"/>
      <c r="P14" t="s">
        <v>113</v>
      </c>
      <c r="Q14"/>
      <c r="R14" t="str">
        <f t="shared" si="0"/>
        <v>AR</v>
      </c>
      <c r="S14">
        <f t="shared" si="2"/>
        <v>2020</v>
      </c>
    </row>
    <row r="15" spans="1:20" x14ac:dyDescent="0.35">
      <c r="A15" s="12" t="s">
        <v>29</v>
      </c>
      <c r="B15" s="12"/>
      <c r="C15" s="12"/>
      <c r="D15" s="37" t="str">
        <f>IF(ABS(D13-D9)&lt;2,"Yes","No")</f>
        <v>Yes</v>
      </c>
      <c r="E15" s="37" t="str">
        <f>IF(ABS(E13-E9)&lt;2,"Yes","No")</f>
        <v>Yes</v>
      </c>
      <c r="F15" s="12"/>
      <c r="G15" s="37" t="str">
        <f>IF(ABS(G13-G9)&lt;2,"Yes","No")</f>
        <v>Yes</v>
      </c>
      <c r="H15" s="37" t="str">
        <f>IF(ABS(H13-H9)&lt;2,"Yes","No")</f>
        <v>Yes</v>
      </c>
      <c r="I15" s="6"/>
      <c r="J15" s="6"/>
      <c r="K15" s="6"/>
      <c r="N15" s="83">
        <f t="shared" si="1"/>
        <v>47514</v>
      </c>
      <c r="O15"/>
      <c r="P15" t="s">
        <v>112</v>
      </c>
      <c r="Q15"/>
      <c r="R15" t="str">
        <f t="shared" si="0"/>
        <v>CO</v>
      </c>
      <c r="S15">
        <f t="shared" si="2"/>
        <v>2019</v>
      </c>
    </row>
    <row r="16" spans="1:20" x14ac:dyDescent="0.35">
      <c r="A16" s="12"/>
      <c r="B16" s="12"/>
      <c r="C16" s="12"/>
      <c r="D16" s="12"/>
      <c r="E16" s="12"/>
      <c r="F16" s="12"/>
      <c r="G16" s="12"/>
      <c r="H16" s="12"/>
      <c r="I16" s="6"/>
      <c r="J16" s="6"/>
      <c r="K16" s="6"/>
      <c r="N16" s="83">
        <f t="shared" si="1"/>
        <v>47483</v>
      </c>
      <c r="O16"/>
      <c r="P16" t="s">
        <v>111</v>
      </c>
      <c r="Q16"/>
      <c r="R16" t="str">
        <f t="shared" si="0"/>
        <v>CT</v>
      </c>
      <c r="S16">
        <f t="shared" si="2"/>
        <v>2018</v>
      </c>
    </row>
    <row r="17" spans="1:19" x14ac:dyDescent="0.35">
      <c r="A17" s="12"/>
      <c r="B17" s="12"/>
      <c r="C17" s="12"/>
      <c r="D17" s="38"/>
      <c r="E17" s="12"/>
      <c r="F17" s="12"/>
      <c r="G17" s="12"/>
      <c r="H17" s="12"/>
      <c r="I17" s="6"/>
      <c r="J17" s="6"/>
      <c r="K17" s="6"/>
      <c r="N17" s="83">
        <f t="shared" si="1"/>
        <v>47452</v>
      </c>
      <c r="O17"/>
      <c r="P17" t="s">
        <v>110</v>
      </c>
      <c r="Q17"/>
      <c r="R17" t="str">
        <f t="shared" si="0"/>
        <v>DE</v>
      </c>
      <c r="S17">
        <f t="shared" si="2"/>
        <v>2017</v>
      </c>
    </row>
    <row r="18" spans="1:19" ht="28.5" x14ac:dyDescent="0.35">
      <c r="A18" s="7" t="s">
        <v>28</v>
      </c>
      <c r="B18" s="8"/>
      <c r="D18" s="39" t="str">
        <f>TEXT(EOMONTH(D5,-12)+1,"mm-dd-yy")&amp;" to               "&amp;TEXT(D5,"mm-dd-yy")</f>
        <v>01-01-21 to               12-31-21</v>
      </c>
      <c r="E18" s="40" t="str">
        <f>TEXT(EOMONTH(E5,-12)+1,"mm-dd-yy")&amp;" to               "&amp;TEXT(E5,"mm-dd-yy")</f>
        <v>01-01-20 to               12-31-20</v>
      </c>
      <c r="F18" s="12"/>
      <c r="G18" s="41" t="str">
        <f>TEXT(EOMONTH(G5,-12)+1,"mm-dd-yy")&amp;" to               "&amp;TEXT(G5,"mm-dd-yy")</f>
        <v>01-01-21 to               12-31-21</v>
      </c>
      <c r="H18" s="40" t="str">
        <f>TEXT(EOMONTH(H5,-12)+1,"mm-dd-yy")&amp;" to                 "&amp;TEXT(H5,"mm-dd-yy")</f>
        <v>01-01-20 to                 12-31-20</v>
      </c>
      <c r="I18" s="6"/>
      <c r="J18" s="6"/>
      <c r="K18" s="6"/>
      <c r="N18" s="83">
        <f t="shared" si="1"/>
        <v>47422</v>
      </c>
      <c r="O18"/>
      <c r="P18" t="s">
        <v>109</v>
      </c>
      <c r="Q18"/>
      <c r="R18" t="str">
        <f t="shared" si="0"/>
        <v>FL</v>
      </c>
      <c r="S18">
        <f t="shared" si="2"/>
        <v>2016</v>
      </c>
    </row>
    <row r="19" spans="1:19" x14ac:dyDescent="0.35">
      <c r="A19" s="19" t="s">
        <v>30</v>
      </c>
      <c r="B19" s="12"/>
      <c r="C19" s="12"/>
      <c r="D19" s="20"/>
      <c r="E19" s="21"/>
      <c r="F19" s="12"/>
      <c r="G19" s="42"/>
      <c r="H19" s="12"/>
      <c r="I19" s="9"/>
      <c r="J19" s="6"/>
      <c r="K19" s="6"/>
      <c r="N19" s="83">
        <f t="shared" si="1"/>
        <v>47391</v>
      </c>
      <c r="O19"/>
      <c r="P19" t="s">
        <v>108</v>
      </c>
      <c r="Q19"/>
      <c r="R19" t="str">
        <f t="shared" si="0"/>
        <v>GA</v>
      </c>
      <c r="S19">
        <f t="shared" si="2"/>
        <v>2015</v>
      </c>
    </row>
    <row r="20" spans="1:19" x14ac:dyDescent="0.35">
      <c r="A20" s="19" t="s">
        <v>31</v>
      </c>
      <c r="B20" s="12"/>
      <c r="C20" s="12"/>
      <c r="D20" s="28"/>
      <c r="E20" s="29"/>
      <c r="F20" s="12"/>
      <c r="G20" s="43">
        <f>4221280-1745315</f>
        <v>2475965</v>
      </c>
      <c r="H20" s="30">
        <f>862844+842546</f>
        <v>1705390</v>
      </c>
      <c r="I20" s="6"/>
      <c r="J20" s="6"/>
      <c r="K20" s="6"/>
      <c r="N20" s="83">
        <f t="shared" si="1"/>
        <v>47361</v>
      </c>
      <c r="O20"/>
      <c r="P20" t="s">
        <v>107</v>
      </c>
      <c r="Q20"/>
      <c r="R20" t="str">
        <f t="shared" si="0"/>
        <v>HI</v>
      </c>
      <c r="S20">
        <f t="shared" si="2"/>
        <v>2014</v>
      </c>
    </row>
    <row r="21" spans="1:19" x14ac:dyDescent="0.35">
      <c r="A21" s="12" t="s">
        <v>32</v>
      </c>
      <c r="B21" s="12"/>
      <c r="C21" s="12"/>
      <c r="D21" s="44">
        <f>D19+D20</f>
        <v>0</v>
      </c>
      <c r="E21" s="32">
        <f>E19+E20</f>
        <v>0</v>
      </c>
      <c r="F21" s="12"/>
      <c r="G21" s="44">
        <f>SUM(G19:G20)</f>
        <v>2475965</v>
      </c>
      <c r="H21" s="32">
        <f>SUM(H19:H20)</f>
        <v>1705390</v>
      </c>
      <c r="I21" s="6"/>
      <c r="J21" s="6"/>
      <c r="K21" s="6"/>
      <c r="N21" s="83">
        <f t="shared" si="1"/>
        <v>47330</v>
      </c>
      <c r="O21"/>
      <c r="P21" t="s">
        <v>106</v>
      </c>
      <c r="Q21"/>
      <c r="R21" t="str">
        <f t="shared" si="0"/>
        <v>IL</v>
      </c>
      <c r="S21">
        <f t="shared" si="2"/>
        <v>2013</v>
      </c>
    </row>
    <row r="22" spans="1:19" x14ac:dyDescent="0.35">
      <c r="A22" s="12"/>
      <c r="B22" s="12"/>
      <c r="C22" s="12"/>
      <c r="D22" s="12"/>
      <c r="E22" s="34"/>
      <c r="F22" s="12"/>
      <c r="G22" s="42"/>
      <c r="H22" s="12"/>
      <c r="I22" s="76"/>
      <c r="J22" s="6"/>
      <c r="K22" s="6"/>
      <c r="N22" s="83">
        <f t="shared" si="1"/>
        <v>47299</v>
      </c>
      <c r="O22"/>
      <c r="P22" t="s">
        <v>105</v>
      </c>
      <c r="Q22"/>
      <c r="R22" t="str">
        <f t="shared" si="0"/>
        <v>IN</v>
      </c>
      <c r="S22">
        <f t="shared" si="2"/>
        <v>2012</v>
      </c>
    </row>
    <row r="23" spans="1:19" x14ac:dyDescent="0.35">
      <c r="A23" s="19" t="s">
        <v>33</v>
      </c>
      <c r="B23" s="12"/>
      <c r="C23" s="12"/>
      <c r="D23" s="24"/>
      <c r="E23" s="25"/>
      <c r="F23" s="12"/>
      <c r="G23" s="45">
        <v>1013559</v>
      </c>
      <c r="H23" s="46">
        <v>751363</v>
      </c>
      <c r="I23" s="6"/>
      <c r="J23" s="6"/>
      <c r="K23" s="6"/>
      <c r="N23" s="83">
        <f t="shared" si="1"/>
        <v>47269</v>
      </c>
      <c r="O23"/>
      <c r="P23" t="s">
        <v>104</v>
      </c>
      <c r="Q23"/>
      <c r="R23" t="str">
        <f t="shared" si="0"/>
        <v>IA</v>
      </c>
      <c r="S23">
        <f t="shared" si="2"/>
        <v>2011</v>
      </c>
    </row>
    <row r="24" spans="1:19" x14ac:dyDescent="0.35">
      <c r="A24" s="19" t="s">
        <v>34</v>
      </c>
      <c r="B24" s="12"/>
      <c r="C24" s="12"/>
      <c r="D24" s="24"/>
      <c r="E24" s="25"/>
      <c r="F24" s="12"/>
      <c r="G24" s="45">
        <v>307457</v>
      </c>
      <c r="H24" s="46">
        <v>276144</v>
      </c>
      <c r="I24" s="6"/>
      <c r="J24" s="6"/>
      <c r="K24" s="6"/>
      <c r="N24" s="83">
        <f t="shared" si="1"/>
        <v>47238</v>
      </c>
      <c r="O24"/>
      <c r="P24" t="s">
        <v>103</v>
      </c>
      <c r="Q24"/>
      <c r="R24" t="str">
        <f t="shared" si="0"/>
        <v>KS</v>
      </c>
      <c r="S24">
        <f t="shared" si="2"/>
        <v>2010</v>
      </c>
    </row>
    <row r="25" spans="1:19" x14ac:dyDescent="0.35">
      <c r="A25" s="19" t="s">
        <v>35</v>
      </c>
      <c r="B25" s="12"/>
      <c r="C25" s="12"/>
      <c r="D25" s="28"/>
      <c r="E25" s="29"/>
      <c r="F25" s="12"/>
      <c r="G25" s="43"/>
      <c r="H25" s="30"/>
      <c r="I25" s="6"/>
      <c r="J25" s="6"/>
      <c r="K25" s="6"/>
      <c r="N25" s="83">
        <f t="shared" si="1"/>
        <v>47208</v>
      </c>
      <c r="O25"/>
      <c r="P25" t="s">
        <v>102</v>
      </c>
      <c r="Q25"/>
      <c r="R25" t="str">
        <f t="shared" si="0"/>
        <v>KY</v>
      </c>
      <c r="S25">
        <f t="shared" si="2"/>
        <v>2009</v>
      </c>
    </row>
    <row r="26" spans="1:19" x14ac:dyDescent="0.35">
      <c r="A26" s="12" t="s">
        <v>36</v>
      </c>
      <c r="B26" s="12"/>
      <c r="C26" s="12"/>
      <c r="D26" s="44">
        <f>D23+D24+D25</f>
        <v>0</v>
      </c>
      <c r="E26" s="32">
        <f>E23+E24+E25</f>
        <v>0</v>
      </c>
      <c r="F26" s="12"/>
      <c r="G26" s="44">
        <f>SUM(G23:G25)</f>
        <v>1321016</v>
      </c>
      <c r="H26" s="32">
        <f>SUM(H23:H25)</f>
        <v>1027507</v>
      </c>
      <c r="I26" s="6"/>
      <c r="J26" s="6"/>
      <c r="K26" s="6"/>
      <c r="N26" s="83">
        <f t="shared" si="1"/>
        <v>47177</v>
      </c>
      <c r="O26"/>
      <c r="P26" t="s">
        <v>101</v>
      </c>
      <c r="Q26"/>
      <c r="R26" t="str">
        <f t="shared" si="0"/>
        <v>LA</v>
      </c>
      <c r="S26">
        <f t="shared" si="2"/>
        <v>2008</v>
      </c>
    </row>
    <row r="27" spans="1:19" x14ac:dyDescent="0.35">
      <c r="A27" s="12"/>
      <c r="B27" s="12"/>
      <c r="C27" s="12"/>
      <c r="D27" s="12"/>
      <c r="E27" s="34"/>
      <c r="F27" s="12"/>
      <c r="G27" s="42"/>
      <c r="H27" s="12"/>
      <c r="I27" s="6"/>
      <c r="J27" s="6"/>
      <c r="K27" s="6"/>
      <c r="N27" s="83">
        <f t="shared" si="1"/>
        <v>47149</v>
      </c>
      <c r="O27"/>
      <c r="P27" t="s">
        <v>100</v>
      </c>
      <c r="Q27"/>
      <c r="R27" t="str">
        <f t="shared" si="0"/>
        <v>ME</v>
      </c>
      <c r="S27">
        <f t="shared" si="2"/>
        <v>2007</v>
      </c>
    </row>
    <row r="28" spans="1:19" ht="15" thickBot="1" x14ac:dyDescent="0.4">
      <c r="A28" s="12" t="s">
        <v>37</v>
      </c>
      <c r="B28" s="12"/>
      <c r="C28" s="12"/>
      <c r="D28" s="77">
        <f>D21-D26</f>
        <v>0</v>
      </c>
      <c r="E28" s="78">
        <f>E21-E26</f>
        <v>0</v>
      </c>
      <c r="F28" s="12"/>
      <c r="G28" s="79">
        <f>G21-G26</f>
        <v>1154949</v>
      </c>
      <c r="H28" s="80">
        <f>H21-H26</f>
        <v>677883</v>
      </c>
      <c r="I28" s="6"/>
      <c r="J28" s="6"/>
      <c r="K28" s="6"/>
      <c r="N28" s="83">
        <f t="shared" si="1"/>
        <v>47118</v>
      </c>
      <c r="O28"/>
      <c r="P28" t="s">
        <v>99</v>
      </c>
      <c r="Q28"/>
      <c r="R28" t="str">
        <f t="shared" si="0"/>
        <v>MD</v>
      </c>
      <c r="S28">
        <f t="shared" si="2"/>
        <v>2006</v>
      </c>
    </row>
    <row r="29" spans="1:19" ht="15" thickTop="1" x14ac:dyDescent="0.35">
      <c r="I29" s="6"/>
      <c r="J29" s="6"/>
      <c r="K29" s="6"/>
      <c r="N29" s="83">
        <f t="shared" si="1"/>
        <v>47087</v>
      </c>
      <c r="O29"/>
      <c r="P29" t="s">
        <v>98</v>
      </c>
      <c r="Q29"/>
      <c r="R29" t="str">
        <f t="shared" si="0"/>
        <v>MA</v>
      </c>
      <c r="S29">
        <f t="shared" si="2"/>
        <v>2005</v>
      </c>
    </row>
    <row r="30" spans="1:19" x14ac:dyDescent="0.35">
      <c r="A30" s="11" t="s">
        <v>69</v>
      </c>
      <c r="B30" s="10"/>
      <c r="I30" s="6"/>
      <c r="J30" s="6"/>
      <c r="K30" s="6"/>
      <c r="N30" s="83">
        <f t="shared" si="1"/>
        <v>47057</v>
      </c>
      <c r="O30"/>
      <c r="P30" t="s">
        <v>97</v>
      </c>
      <c r="Q30"/>
      <c r="R30" t="str">
        <f t="shared" si="0"/>
        <v>MI</v>
      </c>
      <c r="S30">
        <f t="shared" si="2"/>
        <v>2004</v>
      </c>
    </row>
    <row r="31" spans="1:19" x14ac:dyDescent="0.35">
      <c r="A31" s="19" t="s">
        <v>38</v>
      </c>
      <c r="B31" s="12"/>
      <c r="C31" s="12"/>
      <c r="D31" s="32">
        <f>E12</f>
        <v>0</v>
      </c>
      <c r="E31" s="12"/>
      <c r="F31" s="12"/>
      <c r="G31" s="32">
        <f>H12</f>
        <v>20465928</v>
      </c>
      <c r="H31" s="32"/>
      <c r="I31" s="6"/>
      <c r="J31" s="6"/>
      <c r="K31" s="6"/>
      <c r="N31" s="83">
        <f t="shared" si="1"/>
        <v>47026</v>
      </c>
      <c r="O31"/>
      <c r="P31" t="s">
        <v>96</v>
      </c>
      <c r="Q31"/>
      <c r="R31" t="str">
        <f t="shared" si="0"/>
        <v>MN</v>
      </c>
      <c r="S31">
        <f t="shared" si="2"/>
        <v>2003</v>
      </c>
    </row>
    <row r="32" spans="1:19" x14ac:dyDescent="0.35">
      <c r="A32" s="19" t="s">
        <v>37</v>
      </c>
      <c r="B32" s="12"/>
      <c r="C32" s="12"/>
      <c r="D32" s="47">
        <f>D28</f>
        <v>0</v>
      </c>
      <c r="E32" s="12"/>
      <c r="F32" s="12"/>
      <c r="G32" s="47">
        <f>G28</f>
        <v>1154949</v>
      </c>
      <c r="H32" s="12"/>
      <c r="I32" s="6"/>
      <c r="J32" s="6"/>
      <c r="K32" s="6"/>
      <c r="N32" s="83">
        <f t="shared" si="1"/>
        <v>46996</v>
      </c>
      <c r="O32"/>
      <c r="P32" t="s">
        <v>95</v>
      </c>
      <c r="Q32"/>
      <c r="R32" t="str">
        <f t="shared" si="0"/>
        <v>MS</v>
      </c>
      <c r="S32">
        <f t="shared" si="2"/>
        <v>2002</v>
      </c>
    </row>
    <row r="33" spans="1:19" x14ac:dyDescent="0.35">
      <c r="A33" s="12" t="s">
        <v>39</v>
      </c>
      <c r="B33" s="12"/>
      <c r="C33" s="12"/>
      <c r="D33" s="32">
        <f>D31+D32</f>
        <v>0</v>
      </c>
      <c r="E33" s="12"/>
      <c r="F33" s="12"/>
      <c r="G33" s="32">
        <f>G31+G32</f>
        <v>21620877</v>
      </c>
      <c r="H33" s="12"/>
      <c r="I33" s="6"/>
      <c r="J33" s="6"/>
      <c r="K33" s="6"/>
      <c r="N33" s="83">
        <f t="shared" si="1"/>
        <v>46965</v>
      </c>
      <c r="O33"/>
      <c r="P33" t="s">
        <v>94</v>
      </c>
      <c r="Q33"/>
      <c r="R33" t="str">
        <f t="shared" si="0"/>
        <v>MO</v>
      </c>
      <c r="S33">
        <f t="shared" si="2"/>
        <v>2001</v>
      </c>
    </row>
    <row r="34" spans="1:19" x14ac:dyDescent="0.35">
      <c r="A34" s="12" t="s">
        <v>40</v>
      </c>
      <c r="B34" s="12"/>
      <c r="C34" s="12"/>
      <c r="D34" s="32">
        <f>D12</f>
        <v>0</v>
      </c>
      <c r="E34" s="12"/>
      <c r="F34" s="12"/>
      <c r="G34" s="32">
        <f>G12</f>
        <v>21620877</v>
      </c>
      <c r="H34" s="12"/>
      <c r="I34" s="6"/>
      <c r="J34" s="6"/>
      <c r="K34" s="6"/>
      <c r="N34" s="83">
        <f t="shared" si="1"/>
        <v>46934</v>
      </c>
      <c r="O34"/>
      <c r="P34" t="s">
        <v>93</v>
      </c>
      <c r="Q34"/>
      <c r="R34" t="str">
        <f t="shared" si="0"/>
        <v>NE</v>
      </c>
      <c r="S34">
        <f t="shared" si="2"/>
        <v>2000</v>
      </c>
    </row>
    <row r="35" spans="1:19" x14ac:dyDescent="0.35">
      <c r="A35" s="12" t="s">
        <v>41</v>
      </c>
      <c r="B35" s="12"/>
      <c r="C35" s="12"/>
      <c r="D35" s="48">
        <f>D33-D34</f>
        <v>0</v>
      </c>
      <c r="E35" s="12"/>
      <c r="F35" s="12"/>
      <c r="G35" s="48">
        <f>G33-G34</f>
        <v>0</v>
      </c>
      <c r="H35" s="12"/>
      <c r="I35" s="6"/>
      <c r="J35" s="6"/>
      <c r="K35" s="6"/>
      <c r="N35" s="83">
        <f t="shared" si="1"/>
        <v>46904</v>
      </c>
      <c r="O35"/>
      <c r="P35" t="s">
        <v>92</v>
      </c>
      <c r="Q35"/>
      <c r="R35" t="str">
        <f t="shared" si="0"/>
        <v>NH</v>
      </c>
      <c r="S35">
        <f t="shared" si="2"/>
        <v>1999</v>
      </c>
    </row>
    <row r="36" spans="1:19" x14ac:dyDescent="0.35">
      <c r="A36" s="12"/>
      <c r="B36" s="12"/>
      <c r="C36" s="12"/>
      <c r="D36" s="12"/>
      <c r="E36" s="12"/>
      <c r="F36" s="12"/>
      <c r="G36" s="12"/>
      <c r="H36" s="12"/>
      <c r="I36" s="6"/>
      <c r="J36" s="6"/>
      <c r="K36" s="6"/>
      <c r="N36" s="83">
        <f t="shared" si="1"/>
        <v>46873</v>
      </c>
      <c r="O36"/>
      <c r="P36" t="s">
        <v>91</v>
      </c>
      <c r="Q36"/>
      <c r="R36" t="str">
        <f t="shared" ref="R36:R53" si="3">LEFT(RIGHT(P36,3),2)</f>
        <v>NJ</v>
      </c>
      <c r="S36">
        <f t="shared" si="2"/>
        <v>1998</v>
      </c>
    </row>
    <row r="37" spans="1:19" x14ac:dyDescent="0.35">
      <c r="A37" s="12" t="s">
        <v>70</v>
      </c>
      <c r="B37" s="12"/>
      <c r="C37" s="12"/>
      <c r="D37" s="12"/>
      <c r="E37" s="12"/>
      <c r="F37" s="12"/>
      <c r="G37" s="12"/>
      <c r="H37" s="12"/>
      <c r="I37" s="6"/>
      <c r="J37" s="6"/>
      <c r="K37" s="6"/>
      <c r="N37" s="83">
        <f t="shared" ref="N37:N68" si="4">EOMONTH(N36,-1)</f>
        <v>46843</v>
      </c>
      <c r="O37"/>
      <c r="P37" t="s">
        <v>90</v>
      </c>
      <c r="Q37"/>
      <c r="R37" t="str">
        <f t="shared" si="3"/>
        <v>NM</v>
      </c>
      <c r="S37">
        <f t="shared" ref="S37:S68" si="5">S36-1</f>
        <v>1997</v>
      </c>
    </row>
    <row r="38" spans="1:19" x14ac:dyDescent="0.35">
      <c r="A38" s="90"/>
      <c r="B38" s="90"/>
      <c r="C38" s="90"/>
      <c r="D38" s="90"/>
      <c r="E38" s="90"/>
      <c r="F38" s="90"/>
      <c r="G38" s="90"/>
      <c r="H38" s="90"/>
      <c r="I38" s="6"/>
      <c r="J38" s="6"/>
      <c r="K38" s="6"/>
      <c r="N38" s="83">
        <f t="shared" si="4"/>
        <v>46812</v>
      </c>
      <c r="O38"/>
      <c r="P38" t="s">
        <v>89</v>
      </c>
      <c r="Q38"/>
      <c r="R38" t="str">
        <f t="shared" si="3"/>
        <v>NY</v>
      </c>
      <c r="S38">
        <f t="shared" si="5"/>
        <v>1996</v>
      </c>
    </row>
    <row r="39" spans="1:19" x14ac:dyDescent="0.35">
      <c r="A39" s="90"/>
      <c r="B39" s="90"/>
      <c r="C39" s="90"/>
      <c r="D39" s="90"/>
      <c r="E39" s="90"/>
      <c r="F39" s="90"/>
      <c r="G39" s="90"/>
      <c r="H39" s="90"/>
      <c r="I39" s="6"/>
      <c r="J39" s="6"/>
      <c r="K39" s="6"/>
      <c r="N39" s="83">
        <f t="shared" si="4"/>
        <v>46783</v>
      </c>
      <c r="O39"/>
      <c r="P39" t="s">
        <v>88</v>
      </c>
      <c r="Q39"/>
      <c r="R39" t="str">
        <f t="shared" si="3"/>
        <v>NC</v>
      </c>
      <c r="S39">
        <f t="shared" si="5"/>
        <v>1995</v>
      </c>
    </row>
    <row r="40" spans="1:19" x14ac:dyDescent="0.35">
      <c r="A40" s="90"/>
      <c r="B40" s="90"/>
      <c r="C40" s="90"/>
      <c r="D40" s="90"/>
      <c r="E40" s="90"/>
      <c r="F40" s="90"/>
      <c r="G40" s="90"/>
      <c r="H40" s="90"/>
      <c r="I40" s="6"/>
      <c r="J40" s="6"/>
      <c r="K40" s="6"/>
      <c r="N40" s="83">
        <f t="shared" si="4"/>
        <v>46752</v>
      </c>
      <c r="O40"/>
      <c r="P40" t="s">
        <v>87</v>
      </c>
      <c r="Q40"/>
      <c r="R40" t="str">
        <f t="shared" si="3"/>
        <v>ND</v>
      </c>
      <c r="S40">
        <f t="shared" si="5"/>
        <v>1994</v>
      </c>
    </row>
    <row r="41" spans="1:19" x14ac:dyDescent="0.35">
      <c r="A41" s="90"/>
      <c r="B41" s="90"/>
      <c r="C41" s="90"/>
      <c r="D41" s="90"/>
      <c r="E41" s="90"/>
      <c r="F41" s="90"/>
      <c r="G41" s="90"/>
      <c r="H41" s="90"/>
      <c r="I41" s="6"/>
      <c r="J41" s="6"/>
      <c r="K41" s="6"/>
      <c r="N41" s="83">
        <f t="shared" si="4"/>
        <v>46721</v>
      </c>
      <c r="O41"/>
      <c r="P41" t="s">
        <v>86</v>
      </c>
      <c r="Q41"/>
      <c r="R41" t="str">
        <f t="shared" si="3"/>
        <v>OH</v>
      </c>
      <c r="S41">
        <f t="shared" si="5"/>
        <v>1993</v>
      </c>
    </row>
    <row r="42" spans="1:19" x14ac:dyDescent="0.35">
      <c r="A42" s="90"/>
      <c r="B42" s="90"/>
      <c r="C42" s="90"/>
      <c r="D42" s="90"/>
      <c r="E42" s="90"/>
      <c r="F42" s="90"/>
      <c r="G42" s="90"/>
      <c r="H42" s="90"/>
      <c r="I42" s="6"/>
      <c r="J42" s="6"/>
      <c r="K42" s="6"/>
      <c r="N42" s="83">
        <f t="shared" si="4"/>
        <v>46691</v>
      </c>
      <c r="O42"/>
      <c r="P42" t="s">
        <v>85</v>
      </c>
      <c r="Q42"/>
      <c r="R42" t="str">
        <f t="shared" si="3"/>
        <v>OK</v>
      </c>
      <c r="S42">
        <f t="shared" si="5"/>
        <v>1992</v>
      </c>
    </row>
    <row r="43" spans="1:19" x14ac:dyDescent="0.35">
      <c r="A43" s="90"/>
      <c r="B43" s="90"/>
      <c r="C43" s="90"/>
      <c r="D43" s="90"/>
      <c r="E43" s="90"/>
      <c r="F43" s="90"/>
      <c r="G43" s="90"/>
      <c r="H43" s="90"/>
      <c r="I43" s="6"/>
      <c r="J43" s="6"/>
      <c r="K43" s="6"/>
      <c r="N43" s="83">
        <f t="shared" si="4"/>
        <v>46660</v>
      </c>
      <c r="O43"/>
      <c r="P43" t="s">
        <v>84</v>
      </c>
      <c r="Q43"/>
      <c r="R43" t="str">
        <f t="shared" si="3"/>
        <v>PA</v>
      </c>
      <c r="S43">
        <f t="shared" si="5"/>
        <v>1991</v>
      </c>
    </row>
    <row r="44" spans="1:19" x14ac:dyDescent="0.35">
      <c r="A44" s="6"/>
      <c r="B44" s="6"/>
      <c r="C44" s="6"/>
      <c r="D44" s="6"/>
      <c r="E44" s="6"/>
      <c r="F44" s="6"/>
      <c r="G44" s="6"/>
      <c r="H44" s="6"/>
      <c r="I44" s="6"/>
      <c r="J44" s="6"/>
      <c r="K44" s="6"/>
      <c r="N44" s="83">
        <f t="shared" si="4"/>
        <v>46630</v>
      </c>
      <c r="O44"/>
      <c r="P44" t="s">
        <v>83</v>
      </c>
      <c r="Q44"/>
      <c r="R44" t="str">
        <f t="shared" si="3"/>
        <v>RI</v>
      </c>
      <c r="S44">
        <f t="shared" si="5"/>
        <v>1990</v>
      </c>
    </row>
    <row r="45" spans="1:19" x14ac:dyDescent="0.35">
      <c r="A45" s="6"/>
      <c r="B45" s="6"/>
      <c r="C45" s="6"/>
      <c r="D45" s="6"/>
      <c r="E45" s="6"/>
      <c r="F45" s="6"/>
      <c r="G45" s="6"/>
      <c r="H45" s="6"/>
      <c r="I45" s="6"/>
      <c r="J45" s="6"/>
      <c r="K45" s="6"/>
      <c r="N45" s="83">
        <f t="shared" si="4"/>
        <v>46599</v>
      </c>
      <c r="O45"/>
      <c r="P45" t="s">
        <v>82</v>
      </c>
      <c r="Q45"/>
      <c r="R45" t="str">
        <f t="shared" si="3"/>
        <v>SC</v>
      </c>
      <c r="S45">
        <f t="shared" si="5"/>
        <v>1989</v>
      </c>
    </row>
    <row r="46" spans="1:19" x14ac:dyDescent="0.35">
      <c r="A46" s="6"/>
      <c r="B46" s="6"/>
      <c r="C46" s="6"/>
      <c r="D46" s="6"/>
      <c r="E46" s="6"/>
      <c r="F46" s="6"/>
      <c r="G46" s="6"/>
      <c r="H46" s="6"/>
      <c r="I46" s="6"/>
      <c r="J46" s="6"/>
      <c r="K46" s="6"/>
      <c r="N46" s="83">
        <f t="shared" si="4"/>
        <v>46568</v>
      </c>
      <c r="O46"/>
      <c r="P46" t="s">
        <v>81</v>
      </c>
      <c r="Q46"/>
      <c r="R46" t="str">
        <f t="shared" si="3"/>
        <v>SD</v>
      </c>
      <c r="S46">
        <f t="shared" si="5"/>
        <v>1988</v>
      </c>
    </row>
    <row r="47" spans="1:19" x14ac:dyDescent="0.35">
      <c r="A47" s="6"/>
      <c r="B47" s="6"/>
      <c r="C47" s="6"/>
      <c r="D47" s="6"/>
      <c r="E47" s="6"/>
      <c r="F47" s="6"/>
      <c r="G47" s="6"/>
      <c r="H47" s="6"/>
      <c r="I47" s="6"/>
      <c r="J47" s="6"/>
      <c r="K47" s="6"/>
      <c r="N47" s="83">
        <f t="shared" si="4"/>
        <v>46538</v>
      </c>
      <c r="O47"/>
      <c r="P47" t="s">
        <v>80</v>
      </c>
      <c r="Q47"/>
      <c r="R47" t="str">
        <f t="shared" si="3"/>
        <v>TN</v>
      </c>
      <c r="S47">
        <f t="shared" si="5"/>
        <v>1987</v>
      </c>
    </row>
    <row r="48" spans="1:19" x14ac:dyDescent="0.35">
      <c r="A48" s="6"/>
      <c r="B48" s="6"/>
      <c r="C48" s="6"/>
      <c r="D48" s="6"/>
      <c r="E48" s="6"/>
      <c r="F48" s="6"/>
      <c r="G48" s="6"/>
      <c r="H48" s="6"/>
      <c r="I48" s="6"/>
      <c r="J48" s="6"/>
      <c r="K48" s="6"/>
      <c r="N48" s="83">
        <f t="shared" si="4"/>
        <v>46507</v>
      </c>
      <c r="O48"/>
      <c r="P48" t="s">
        <v>79</v>
      </c>
      <c r="Q48"/>
      <c r="R48" t="str">
        <f t="shared" si="3"/>
        <v>TX</v>
      </c>
      <c r="S48">
        <f t="shared" si="5"/>
        <v>1986</v>
      </c>
    </row>
    <row r="49" spans="14:19" hidden="1" x14ac:dyDescent="0.35">
      <c r="N49" s="83">
        <f t="shared" si="4"/>
        <v>46477</v>
      </c>
      <c r="O49"/>
      <c r="P49" t="s">
        <v>78</v>
      </c>
      <c r="Q49"/>
      <c r="R49" t="str">
        <f t="shared" si="3"/>
        <v>VT</v>
      </c>
      <c r="S49">
        <f t="shared" si="5"/>
        <v>1985</v>
      </c>
    </row>
    <row r="50" spans="14:19" hidden="1" x14ac:dyDescent="0.35">
      <c r="N50" s="83">
        <f t="shared" si="4"/>
        <v>46446</v>
      </c>
      <c r="O50"/>
      <c r="P50" t="s">
        <v>77</v>
      </c>
      <c r="Q50"/>
      <c r="R50" t="str">
        <f t="shared" si="3"/>
        <v>VA</v>
      </c>
      <c r="S50">
        <f t="shared" si="5"/>
        <v>1984</v>
      </c>
    </row>
    <row r="51" spans="14:19" hidden="1" x14ac:dyDescent="0.35">
      <c r="N51" s="83">
        <f t="shared" si="4"/>
        <v>46418</v>
      </c>
      <c r="O51"/>
      <c r="P51" t="s">
        <v>76</v>
      </c>
      <c r="Q51"/>
      <c r="R51" t="str">
        <f t="shared" si="3"/>
        <v>WV</v>
      </c>
      <c r="S51">
        <f t="shared" si="5"/>
        <v>1983</v>
      </c>
    </row>
    <row r="52" spans="14:19" hidden="1" x14ac:dyDescent="0.35">
      <c r="N52" s="83">
        <f t="shared" si="4"/>
        <v>46387</v>
      </c>
      <c r="O52"/>
      <c r="P52" t="s">
        <v>75</v>
      </c>
      <c r="Q52"/>
      <c r="R52" t="str">
        <f t="shared" si="3"/>
        <v>WI</v>
      </c>
      <c r="S52">
        <f t="shared" si="5"/>
        <v>1982</v>
      </c>
    </row>
    <row r="53" spans="14:19" hidden="1" x14ac:dyDescent="0.35">
      <c r="N53" s="83">
        <f t="shared" si="4"/>
        <v>46356</v>
      </c>
      <c r="O53"/>
      <c r="P53" t="s">
        <v>74</v>
      </c>
      <c r="Q53"/>
      <c r="R53" t="str">
        <f t="shared" si="3"/>
        <v>WY</v>
      </c>
      <c r="S53">
        <f t="shared" si="5"/>
        <v>1981</v>
      </c>
    </row>
    <row r="54" spans="14:19" hidden="1" x14ac:dyDescent="0.35">
      <c r="N54" s="83">
        <f t="shared" si="4"/>
        <v>46326</v>
      </c>
      <c r="O54"/>
      <c r="P54"/>
      <c r="Q54"/>
      <c r="R54"/>
      <c r="S54">
        <f t="shared" si="5"/>
        <v>1980</v>
      </c>
    </row>
    <row r="55" spans="14:19" hidden="1" x14ac:dyDescent="0.35">
      <c r="N55" s="83">
        <f t="shared" si="4"/>
        <v>46295</v>
      </c>
      <c r="O55"/>
      <c r="P55"/>
      <c r="Q55"/>
      <c r="R55"/>
      <c r="S55">
        <f t="shared" si="5"/>
        <v>1979</v>
      </c>
    </row>
    <row r="56" spans="14:19" hidden="1" x14ac:dyDescent="0.35">
      <c r="N56" s="83">
        <f t="shared" si="4"/>
        <v>46265</v>
      </c>
      <c r="O56"/>
      <c r="P56"/>
      <c r="Q56"/>
      <c r="R56"/>
      <c r="S56">
        <f t="shared" si="5"/>
        <v>1978</v>
      </c>
    </row>
    <row r="57" spans="14:19" hidden="1" x14ac:dyDescent="0.35">
      <c r="N57" s="83">
        <f t="shared" si="4"/>
        <v>46234</v>
      </c>
      <c r="O57"/>
      <c r="P57"/>
      <c r="Q57"/>
      <c r="R57"/>
      <c r="S57">
        <f t="shared" si="5"/>
        <v>1977</v>
      </c>
    </row>
    <row r="58" spans="14:19" hidden="1" x14ac:dyDescent="0.35">
      <c r="N58" s="83">
        <f t="shared" si="4"/>
        <v>46203</v>
      </c>
      <c r="O58"/>
      <c r="P58"/>
      <c r="Q58"/>
      <c r="R58"/>
      <c r="S58">
        <f t="shared" si="5"/>
        <v>1976</v>
      </c>
    </row>
    <row r="59" spans="14:19" hidden="1" x14ac:dyDescent="0.35">
      <c r="N59" s="83">
        <f t="shared" si="4"/>
        <v>46173</v>
      </c>
      <c r="O59"/>
      <c r="P59"/>
      <c r="Q59"/>
      <c r="R59"/>
      <c r="S59">
        <f t="shared" si="5"/>
        <v>1975</v>
      </c>
    </row>
    <row r="60" spans="14:19" hidden="1" x14ac:dyDescent="0.35">
      <c r="N60" s="83">
        <f t="shared" si="4"/>
        <v>46142</v>
      </c>
      <c r="O60"/>
      <c r="P60"/>
      <c r="Q60"/>
      <c r="R60"/>
      <c r="S60">
        <f t="shared" si="5"/>
        <v>1974</v>
      </c>
    </row>
    <row r="61" spans="14:19" hidden="1" x14ac:dyDescent="0.35">
      <c r="N61" s="83">
        <f t="shared" si="4"/>
        <v>46112</v>
      </c>
      <c r="O61"/>
      <c r="P61"/>
      <c r="Q61"/>
      <c r="R61"/>
      <c r="S61">
        <f t="shared" si="5"/>
        <v>1973</v>
      </c>
    </row>
    <row r="62" spans="14:19" hidden="1" x14ac:dyDescent="0.35">
      <c r="N62" s="83">
        <f t="shared" si="4"/>
        <v>46081</v>
      </c>
      <c r="O62"/>
      <c r="P62"/>
      <c r="Q62"/>
      <c r="R62"/>
      <c r="S62">
        <f t="shared" si="5"/>
        <v>1972</v>
      </c>
    </row>
    <row r="63" spans="14:19" hidden="1" x14ac:dyDescent="0.35">
      <c r="N63" s="83">
        <f t="shared" si="4"/>
        <v>46053</v>
      </c>
      <c r="O63"/>
      <c r="P63"/>
      <c r="Q63"/>
      <c r="R63"/>
      <c r="S63">
        <f t="shared" si="5"/>
        <v>1971</v>
      </c>
    </row>
    <row r="64" spans="14:19" hidden="1" x14ac:dyDescent="0.35">
      <c r="N64" s="83">
        <f t="shared" si="4"/>
        <v>46022</v>
      </c>
      <c r="O64"/>
      <c r="P64"/>
      <c r="Q64"/>
      <c r="R64"/>
      <c r="S64">
        <f t="shared" si="5"/>
        <v>1970</v>
      </c>
    </row>
    <row r="65" spans="14:19" hidden="1" x14ac:dyDescent="0.35">
      <c r="N65" s="83">
        <f t="shared" si="4"/>
        <v>45991</v>
      </c>
      <c r="O65"/>
      <c r="P65"/>
      <c r="Q65"/>
      <c r="R65"/>
      <c r="S65">
        <f t="shared" si="5"/>
        <v>1969</v>
      </c>
    </row>
    <row r="66" spans="14:19" hidden="1" x14ac:dyDescent="0.35">
      <c r="N66" s="83">
        <f t="shared" si="4"/>
        <v>45961</v>
      </c>
      <c r="O66"/>
      <c r="P66"/>
      <c r="Q66"/>
      <c r="R66"/>
      <c r="S66">
        <f t="shared" si="5"/>
        <v>1968</v>
      </c>
    </row>
    <row r="67" spans="14:19" hidden="1" x14ac:dyDescent="0.35">
      <c r="N67" s="83">
        <f t="shared" si="4"/>
        <v>45930</v>
      </c>
      <c r="O67"/>
      <c r="P67"/>
      <c r="Q67"/>
      <c r="R67"/>
      <c r="S67">
        <f t="shared" si="5"/>
        <v>1967</v>
      </c>
    </row>
    <row r="68" spans="14:19" hidden="1" x14ac:dyDescent="0.35">
      <c r="N68" s="83">
        <f t="shared" si="4"/>
        <v>45900</v>
      </c>
      <c r="O68"/>
      <c r="P68"/>
      <c r="Q68"/>
      <c r="R68"/>
      <c r="S68">
        <f t="shared" si="5"/>
        <v>1966</v>
      </c>
    </row>
    <row r="69" spans="14:19" hidden="1" x14ac:dyDescent="0.35">
      <c r="N69" s="83">
        <f t="shared" ref="N69:N100" si="6">EOMONTH(N68,-1)</f>
        <v>45869</v>
      </c>
      <c r="O69"/>
      <c r="P69"/>
      <c r="Q69"/>
      <c r="R69"/>
      <c r="S69">
        <f t="shared" ref="S69:S100" si="7">S68-1</f>
        <v>1965</v>
      </c>
    </row>
    <row r="70" spans="14:19" hidden="1" x14ac:dyDescent="0.35">
      <c r="N70" s="83">
        <f t="shared" si="6"/>
        <v>45838</v>
      </c>
      <c r="O70"/>
      <c r="P70"/>
      <c r="Q70"/>
      <c r="R70"/>
      <c r="S70">
        <f t="shared" si="7"/>
        <v>1964</v>
      </c>
    </row>
    <row r="71" spans="14:19" hidden="1" x14ac:dyDescent="0.35">
      <c r="N71" s="83">
        <f t="shared" si="6"/>
        <v>45808</v>
      </c>
      <c r="O71"/>
      <c r="P71"/>
      <c r="Q71"/>
      <c r="R71"/>
      <c r="S71">
        <f t="shared" si="7"/>
        <v>1963</v>
      </c>
    </row>
    <row r="72" spans="14:19" hidden="1" x14ac:dyDescent="0.35">
      <c r="N72" s="83">
        <f t="shared" si="6"/>
        <v>45777</v>
      </c>
      <c r="O72"/>
      <c r="P72"/>
      <c r="Q72"/>
      <c r="R72"/>
      <c r="S72">
        <f t="shared" si="7"/>
        <v>1962</v>
      </c>
    </row>
    <row r="73" spans="14:19" hidden="1" x14ac:dyDescent="0.35">
      <c r="N73" s="83">
        <f t="shared" si="6"/>
        <v>45747</v>
      </c>
      <c r="O73"/>
      <c r="P73"/>
      <c r="Q73"/>
      <c r="R73"/>
      <c r="S73">
        <f t="shared" si="7"/>
        <v>1961</v>
      </c>
    </row>
    <row r="74" spans="14:19" hidden="1" x14ac:dyDescent="0.35">
      <c r="N74" s="83">
        <f t="shared" si="6"/>
        <v>45716</v>
      </c>
      <c r="O74"/>
      <c r="P74"/>
      <c r="Q74"/>
      <c r="R74"/>
      <c r="S74">
        <f t="shared" si="7"/>
        <v>1960</v>
      </c>
    </row>
    <row r="75" spans="14:19" hidden="1" x14ac:dyDescent="0.35">
      <c r="N75" s="83">
        <f t="shared" si="6"/>
        <v>45688</v>
      </c>
      <c r="O75"/>
      <c r="P75"/>
      <c r="Q75"/>
      <c r="R75"/>
      <c r="S75">
        <f t="shared" si="7"/>
        <v>1959</v>
      </c>
    </row>
    <row r="76" spans="14:19" hidden="1" x14ac:dyDescent="0.35">
      <c r="N76" s="83">
        <f t="shared" si="6"/>
        <v>45657</v>
      </c>
      <c r="O76"/>
      <c r="P76"/>
      <c r="Q76"/>
      <c r="R76"/>
      <c r="S76">
        <f t="shared" si="7"/>
        <v>1958</v>
      </c>
    </row>
    <row r="77" spans="14:19" hidden="1" x14ac:dyDescent="0.35">
      <c r="N77" s="83">
        <f t="shared" si="6"/>
        <v>45626</v>
      </c>
      <c r="O77"/>
      <c r="P77"/>
      <c r="Q77"/>
      <c r="R77"/>
      <c r="S77">
        <f t="shared" si="7"/>
        <v>1957</v>
      </c>
    </row>
    <row r="78" spans="14:19" hidden="1" x14ac:dyDescent="0.35">
      <c r="N78" s="83">
        <f t="shared" si="6"/>
        <v>45596</v>
      </c>
      <c r="O78"/>
      <c r="P78"/>
      <c r="Q78"/>
      <c r="R78"/>
      <c r="S78">
        <f t="shared" si="7"/>
        <v>1956</v>
      </c>
    </row>
    <row r="79" spans="14:19" hidden="1" x14ac:dyDescent="0.35">
      <c r="N79" s="83">
        <f t="shared" si="6"/>
        <v>45565</v>
      </c>
      <c r="O79"/>
      <c r="P79"/>
      <c r="Q79"/>
      <c r="R79"/>
      <c r="S79">
        <f t="shared" si="7"/>
        <v>1955</v>
      </c>
    </row>
    <row r="80" spans="14:19" hidden="1" x14ac:dyDescent="0.35">
      <c r="N80" s="83">
        <f t="shared" si="6"/>
        <v>45535</v>
      </c>
      <c r="O80"/>
      <c r="P80"/>
      <c r="Q80"/>
      <c r="R80"/>
      <c r="S80">
        <f t="shared" si="7"/>
        <v>1954</v>
      </c>
    </row>
    <row r="81" spans="14:19" hidden="1" x14ac:dyDescent="0.35">
      <c r="N81" s="83">
        <f t="shared" si="6"/>
        <v>45504</v>
      </c>
      <c r="O81"/>
      <c r="P81"/>
      <c r="Q81"/>
      <c r="R81"/>
      <c r="S81">
        <f t="shared" si="7"/>
        <v>1953</v>
      </c>
    </row>
    <row r="82" spans="14:19" hidden="1" x14ac:dyDescent="0.35">
      <c r="N82" s="83">
        <f t="shared" si="6"/>
        <v>45473</v>
      </c>
      <c r="O82"/>
      <c r="P82"/>
      <c r="Q82"/>
      <c r="R82"/>
      <c r="S82">
        <f t="shared" si="7"/>
        <v>1952</v>
      </c>
    </row>
    <row r="83" spans="14:19" hidden="1" x14ac:dyDescent="0.35">
      <c r="N83" s="83">
        <f t="shared" si="6"/>
        <v>45443</v>
      </c>
      <c r="O83"/>
      <c r="P83"/>
      <c r="Q83"/>
      <c r="R83"/>
      <c r="S83">
        <f t="shared" si="7"/>
        <v>1951</v>
      </c>
    </row>
    <row r="84" spans="14:19" hidden="1" x14ac:dyDescent="0.35">
      <c r="N84" s="83">
        <f t="shared" si="6"/>
        <v>45412</v>
      </c>
      <c r="O84"/>
      <c r="P84"/>
      <c r="Q84"/>
      <c r="R84"/>
      <c r="S84">
        <f t="shared" si="7"/>
        <v>1950</v>
      </c>
    </row>
    <row r="85" spans="14:19" hidden="1" x14ac:dyDescent="0.35">
      <c r="N85" s="83">
        <f t="shared" si="6"/>
        <v>45382</v>
      </c>
      <c r="O85"/>
      <c r="P85"/>
      <c r="Q85"/>
      <c r="R85"/>
      <c r="S85">
        <f t="shared" si="7"/>
        <v>1949</v>
      </c>
    </row>
    <row r="86" spans="14:19" hidden="1" x14ac:dyDescent="0.35">
      <c r="N86" s="83">
        <f t="shared" si="6"/>
        <v>45351</v>
      </c>
      <c r="O86"/>
      <c r="P86"/>
      <c r="Q86"/>
      <c r="R86"/>
      <c r="S86">
        <f t="shared" si="7"/>
        <v>1948</v>
      </c>
    </row>
    <row r="87" spans="14:19" hidden="1" x14ac:dyDescent="0.35">
      <c r="N87" s="83">
        <f t="shared" si="6"/>
        <v>45322</v>
      </c>
      <c r="O87"/>
      <c r="P87"/>
      <c r="Q87"/>
      <c r="R87"/>
      <c r="S87">
        <f t="shared" si="7"/>
        <v>1947</v>
      </c>
    </row>
    <row r="88" spans="14:19" hidden="1" x14ac:dyDescent="0.35">
      <c r="N88" s="83">
        <f t="shared" si="6"/>
        <v>45291</v>
      </c>
      <c r="O88"/>
      <c r="P88"/>
      <c r="Q88"/>
      <c r="R88"/>
      <c r="S88">
        <f t="shared" si="7"/>
        <v>1946</v>
      </c>
    </row>
    <row r="89" spans="14:19" hidden="1" x14ac:dyDescent="0.35">
      <c r="N89" s="83">
        <f t="shared" si="6"/>
        <v>45260</v>
      </c>
      <c r="O89"/>
      <c r="P89"/>
      <c r="Q89"/>
      <c r="R89"/>
      <c r="S89">
        <f t="shared" si="7"/>
        <v>1945</v>
      </c>
    </row>
    <row r="90" spans="14:19" hidden="1" x14ac:dyDescent="0.35">
      <c r="N90" s="83">
        <f t="shared" si="6"/>
        <v>45230</v>
      </c>
      <c r="O90"/>
      <c r="P90"/>
      <c r="Q90"/>
      <c r="R90"/>
      <c r="S90">
        <f t="shared" si="7"/>
        <v>1944</v>
      </c>
    </row>
    <row r="91" spans="14:19" hidden="1" x14ac:dyDescent="0.35">
      <c r="N91" s="83">
        <f t="shared" si="6"/>
        <v>45199</v>
      </c>
      <c r="O91"/>
      <c r="P91"/>
      <c r="Q91"/>
      <c r="R91"/>
      <c r="S91">
        <f t="shared" si="7"/>
        <v>1943</v>
      </c>
    </row>
    <row r="92" spans="14:19" hidden="1" x14ac:dyDescent="0.35">
      <c r="N92" s="83">
        <f t="shared" si="6"/>
        <v>45169</v>
      </c>
      <c r="O92"/>
      <c r="P92"/>
      <c r="Q92"/>
      <c r="R92"/>
      <c r="S92">
        <f t="shared" si="7"/>
        <v>1942</v>
      </c>
    </row>
    <row r="93" spans="14:19" hidden="1" x14ac:dyDescent="0.35">
      <c r="N93" s="83">
        <f t="shared" si="6"/>
        <v>45138</v>
      </c>
      <c r="O93"/>
      <c r="P93"/>
      <c r="Q93"/>
      <c r="R93"/>
      <c r="S93">
        <f t="shared" si="7"/>
        <v>1941</v>
      </c>
    </row>
    <row r="94" spans="14:19" hidden="1" x14ac:dyDescent="0.35">
      <c r="N94" s="83">
        <f t="shared" si="6"/>
        <v>45107</v>
      </c>
      <c r="O94"/>
      <c r="P94"/>
      <c r="Q94"/>
      <c r="R94"/>
      <c r="S94">
        <f t="shared" si="7"/>
        <v>1940</v>
      </c>
    </row>
    <row r="95" spans="14:19" hidden="1" x14ac:dyDescent="0.35">
      <c r="N95" s="83">
        <f t="shared" si="6"/>
        <v>45077</v>
      </c>
      <c r="O95"/>
      <c r="P95"/>
      <c r="Q95"/>
      <c r="R95"/>
      <c r="S95">
        <f t="shared" si="7"/>
        <v>1939</v>
      </c>
    </row>
    <row r="96" spans="14:19" hidden="1" x14ac:dyDescent="0.35">
      <c r="N96" s="83">
        <f t="shared" si="6"/>
        <v>45046</v>
      </c>
      <c r="O96"/>
      <c r="P96"/>
      <c r="Q96"/>
      <c r="R96"/>
      <c r="S96">
        <f t="shared" si="7"/>
        <v>1938</v>
      </c>
    </row>
    <row r="97" spans="14:19" hidden="1" x14ac:dyDescent="0.35">
      <c r="N97" s="83">
        <f t="shared" si="6"/>
        <v>45016</v>
      </c>
      <c r="O97"/>
      <c r="P97"/>
      <c r="Q97"/>
      <c r="R97"/>
      <c r="S97">
        <f t="shared" si="7"/>
        <v>1937</v>
      </c>
    </row>
    <row r="98" spans="14:19" hidden="1" x14ac:dyDescent="0.35">
      <c r="N98" s="83">
        <f t="shared" si="6"/>
        <v>44985</v>
      </c>
      <c r="O98"/>
      <c r="P98"/>
      <c r="Q98"/>
      <c r="R98"/>
      <c r="S98">
        <f t="shared" si="7"/>
        <v>1936</v>
      </c>
    </row>
    <row r="99" spans="14:19" hidden="1" x14ac:dyDescent="0.35">
      <c r="N99" s="83">
        <f t="shared" si="6"/>
        <v>44957</v>
      </c>
      <c r="O99"/>
      <c r="P99"/>
      <c r="Q99"/>
      <c r="R99"/>
      <c r="S99">
        <f t="shared" si="7"/>
        <v>1935</v>
      </c>
    </row>
    <row r="100" spans="14:19" hidden="1" x14ac:dyDescent="0.35">
      <c r="N100" s="83">
        <f t="shared" si="6"/>
        <v>44926</v>
      </c>
      <c r="O100"/>
      <c r="P100"/>
      <c r="Q100"/>
      <c r="R100"/>
      <c r="S100">
        <f t="shared" si="7"/>
        <v>1934</v>
      </c>
    </row>
    <row r="101" spans="14:19" hidden="1" x14ac:dyDescent="0.35">
      <c r="N101" s="83">
        <f t="shared" ref="N101:N132" si="8">EOMONTH(N100,-1)</f>
        <v>44895</v>
      </c>
      <c r="O101"/>
      <c r="P101"/>
      <c r="Q101"/>
      <c r="R101"/>
      <c r="S101">
        <f t="shared" ref="S101:S132" si="9">S100-1</f>
        <v>1933</v>
      </c>
    </row>
    <row r="102" spans="14:19" hidden="1" x14ac:dyDescent="0.35">
      <c r="N102" s="83">
        <f t="shared" si="8"/>
        <v>44865</v>
      </c>
      <c r="O102"/>
      <c r="P102"/>
      <c r="Q102"/>
      <c r="R102"/>
      <c r="S102">
        <f t="shared" si="9"/>
        <v>1932</v>
      </c>
    </row>
    <row r="103" spans="14:19" hidden="1" x14ac:dyDescent="0.35">
      <c r="N103" s="83">
        <f t="shared" si="8"/>
        <v>44834</v>
      </c>
      <c r="O103"/>
      <c r="P103"/>
      <c r="Q103"/>
      <c r="R103"/>
      <c r="S103">
        <f t="shared" si="9"/>
        <v>1931</v>
      </c>
    </row>
    <row r="104" spans="14:19" hidden="1" x14ac:dyDescent="0.35">
      <c r="N104" s="83">
        <f t="shared" si="8"/>
        <v>44804</v>
      </c>
      <c r="O104"/>
      <c r="P104"/>
      <c r="Q104"/>
      <c r="R104"/>
      <c r="S104">
        <f t="shared" si="9"/>
        <v>1930</v>
      </c>
    </row>
    <row r="105" spans="14:19" hidden="1" x14ac:dyDescent="0.35">
      <c r="N105" s="83">
        <f t="shared" si="8"/>
        <v>44773</v>
      </c>
      <c r="O105"/>
      <c r="P105"/>
      <c r="Q105"/>
      <c r="R105"/>
      <c r="S105">
        <f t="shared" si="9"/>
        <v>1929</v>
      </c>
    </row>
    <row r="106" spans="14:19" hidden="1" x14ac:dyDescent="0.35">
      <c r="N106" s="83">
        <f t="shared" si="8"/>
        <v>44742</v>
      </c>
      <c r="O106"/>
      <c r="P106"/>
      <c r="Q106"/>
      <c r="R106"/>
      <c r="S106">
        <f t="shared" si="9"/>
        <v>1928</v>
      </c>
    </row>
    <row r="107" spans="14:19" hidden="1" x14ac:dyDescent="0.35">
      <c r="N107" s="83">
        <f t="shared" si="8"/>
        <v>44712</v>
      </c>
      <c r="O107"/>
      <c r="P107"/>
      <c r="Q107"/>
      <c r="R107"/>
      <c r="S107">
        <f t="shared" si="9"/>
        <v>1927</v>
      </c>
    </row>
    <row r="108" spans="14:19" hidden="1" x14ac:dyDescent="0.35">
      <c r="N108" s="83">
        <f t="shared" si="8"/>
        <v>44681</v>
      </c>
      <c r="O108"/>
      <c r="P108"/>
      <c r="Q108"/>
      <c r="R108"/>
      <c r="S108">
        <f t="shared" si="9"/>
        <v>1926</v>
      </c>
    </row>
    <row r="109" spans="14:19" hidden="1" x14ac:dyDescent="0.35">
      <c r="N109" s="83">
        <f t="shared" si="8"/>
        <v>44651</v>
      </c>
      <c r="O109"/>
      <c r="P109"/>
      <c r="Q109"/>
      <c r="R109"/>
      <c r="S109">
        <f t="shared" si="9"/>
        <v>1925</v>
      </c>
    </row>
    <row r="110" spans="14:19" hidden="1" x14ac:dyDescent="0.35">
      <c r="N110" s="83">
        <f t="shared" si="8"/>
        <v>44620</v>
      </c>
      <c r="O110"/>
      <c r="P110"/>
      <c r="Q110"/>
      <c r="R110"/>
      <c r="S110">
        <f t="shared" si="9"/>
        <v>1924</v>
      </c>
    </row>
    <row r="111" spans="14:19" hidden="1" x14ac:dyDescent="0.35">
      <c r="N111" s="83">
        <f t="shared" si="8"/>
        <v>44592</v>
      </c>
      <c r="O111"/>
      <c r="P111"/>
      <c r="Q111"/>
      <c r="R111"/>
      <c r="S111">
        <f t="shared" si="9"/>
        <v>1923</v>
      </c>
    </row>
    <row r="112" spans="14:19" hidden="1" x14ac:dyDescent="0.35">
      <c r="N112" s="83">
        <f t="shared" si="8"/>
        <v>44561</v>
      </c>
      <c r="O112"/>
      <c r="P112"/>
      <c r="Q112"/>
      <c r="R112"/>
      <c r="S112">
        <f t="shared" si="9"/>
        <v>1922</v>
      </c>
    </row>
    <row r="113" spans="14:19" hidden="1" x14ac:dyDescent="0.35">
      <c r="N113" s="83">
        <f t="shared" si="8"/>
        <v>44530</v>
      </c>
      <c r="O113"/>
      <c r="P113"/>
      <c r="Q113"/>
      <c r="R113"/>
      <c r="S113">
        <f t="shared" si="9"/>
        <v>1921</v>
      </c>
    </row>
    <row r="114" spans="14:19" hidden="1" x14ac:dyDescent="0.35">
      <c r="N114" s="83">
        <f t="shared" si="8"/>
        <v>44500</v>
      </c>
      <c r="O114"/>
      <c r="P114"/>
      <c r="Q114"/>
      <c r="R114"/>
      <c r="S114">
        <f t="shared" si="9"/>
        <v>1920</v>
      </c>
    </row>
    <row r="115" spans="14:19" hidden="1" x14ac:dyDescent="0.35">
      <c r="N115" s="83">
        <f t="shared" si="8"/>
        <v>44469</v>
      </c>
      <c r="O115"/>
      <c r="P115"/>
      <c r="Q115"/>
      <c r="R115"/>
      <c r="S115">
        <f t="shared" si="9"/>
        <v>1919</v>
      </c>
    </row>
    <row r="116" spans="14:19" hidden="1" x14ac:dyDescent="0.35">
      <c r="N116" s="83">
        <f t="shared" si="8"/>
        <v>44439</v>
      </c>
      <c r="O116"/>
      <c r="P116"/>
      <c r="Q116"/>
      <c r="R116"/>
      <c r="S116">
        <f t="shared" si="9"/>
        <v>1918</v>
      </c>
    </row>
    <row r="117" spans="14:19" hidden="1" x14ac:dyDescent="0.35">
      <c r="N117" s="83">
        <f t="shared" si="8"/>
        <v>44408</v>
      </c>
      <c r="O117"/>
      <c r="P117"/>
      <c r="Q117"/>
      <c r="R117"/>
      <c r="S117">
        <f t="shared" si="9"/>
        <v>1917</v>
      </c>
    </row>
    <row r="118" spans="14:19" hidden="1" x14ac:dyDescent="0.35">
      <c r="N118" s="83">
        <f t="shared" si="8"/>
        <v>44377</v>
      </c>
      <c r="O118"/>
      <c r="P118"/>
      <c r="Q118"/>
      <c r="R118"/>
      <c r="S118">
        <f t="shared" si="9"/>
        <v>1916</v>
      </c>
    </row>
    <row r="119" spans="14:19" hidden="1" x14ac:dyDescent="0.35">
      <c r="N119" s="83">
        <f t="shared" si="8"/>
        <v>44347</v>
      </c>
      <c r="O119"/>
      <c r="P119"/>
      <c r="Q119"/>
      <c r="R119"/>
      <c r="S119">
        <f t="shared" si="9"/>
        <v>1915</v>
      </c>
    </row>
    <row r="120" spans="14:19" hidden="1" x14ac:dyDescent="0.35">
      <c r="N120" s="83">
        <f t="shared" si="8"/>
        <v>44316</v>
      </c>
      <c r="O120"/>
      <c r="P120"/>
      <c r="Q120"/>
      <c r="R120"/>
      <c r="S120">
        <f t="shared" si="9"/>
        <v>1914</v>
      </c>
    </row>
    <row r="121" spans="14:19" hidden="1" x14ac:dyDescent="0.35">
      <c r="N121" s="83">
        <f t="shared" si="8"/>
        <v>44286</v>
      </c>
      <c r="O121"/>
      <c r="P121"/>
      <c r="Q121"/>
      <c r="R121"/>
      <c r="S121">
        <f t="shared" si="9"/>
        <v>1913</v>
      </c>
    </row>
    <row r="122" spans="14:19" hidden="1" x14ac:dyDescent="0.35">
      <c r="N122" s="83">
        <f t="shared" si="8"/>
        <v>44255</v>
      </c>
      <c r="O122"/>
      <c r="P122"/>
      <c r="Q122"/>
      <c r="R122"/>
      <c r="S122">
        <f t="shared" si="9"/>
        <v>1912</v>
      </c>
    </row>
    <row r="123" spans="14:19" hidden="1" x14ac:dyDescent="0.35">
      <c r="N123" s="83">
        <f t="shared" si="8"/>
        <v>44227</v>
      </c>
      <c r="O123"/>
      <c r="P123"/>
      <c r="Q123"/>
      <c r="R123"/>
      <c r="S123">
        <f t="shared" si="9"/>
        <v>1911</v>
      </c>
    </row>
    <row r="124" spans="14:19" hidden="1" x14ac:dyDescent="0.35">
      <c r="N124" s="83">
        <f t="shared" si="8"/>
        <v>44196</v>
      </c>
      <c r="O124"/>
      <c r="P124"/>
      <c r="Q124"/>
      <c r="R124"/>
      <c r="S124">
        <f t="shared" si="9"/>
        <v>1910</v>
      </c>
    </row>
    <row r="125" spans="14:19" hidden="1" x14ac:dyDescent="0.35">
      <c r="N125" s="83">
        <f t="shared" si="8"/>
        <v>44165</v>
      </c>
      <c r="O125"/>
      <c r="P125"/>
      <c r="Q125"/>
      <c r="R125"/>
      <c r="S125">
        <f t="shared" si="9"/>
        <v>1909</v>
      </c>
    </row>
    <row r="126" spans="14:19" hidden="1" x14ac:dyDescent="0.35">
      <c r="N126" s="83">
        <f t="shared" si="8"/>
        <v>44135</v>
      </c>
      <c r="O126"/>
      <c r="P126"/>
      <c r="Q126"/>
      <c r="R126"/>
      <c r="S126">
        <f t="shared" si="9"/>
        <v>1908</v>
      </c>
    </row>
    <row r="127" spans="14:19" hidden="1" x14ac:dyDescent="0.35">
      <c r="N127" s="83">
        <f t="shared" si="8"/>
        <v>44104</v>
      </c>
      <c r="O127"/>
      <c r="P127"/>
      <c r="Q127"/>
      <c r="R127"/>
      <c r="S127">
        <f t="shared" si="9"/>
        <v>1907</v>
      </c>
    </row>
    <row r="128" spans="14:19" hidden="1" x14ac:dyDescent="0.35">
      <c r="N128" s="83">
        <f t="shared" si="8"/>
        <v>44074</v>
      </c>
      <c r="O128"/>
      <c r="P128"/>
      <c r="Q128"/>
      <c r="R128"/>
      <c r="S128">
        <f t="shared" si="9"/>
        <v>1906</v>
      </c>
    </row>
    <row r="129" spans="14:19" hidden="1" x14ac:dyDescent="0.35">
      <c r="N129" s="83">
        <f t="shared" si="8"/>
        <v>44043</v>
      </c>
      <c r="O129"/>
      <c r="P129"/>
      <c r="Q129"/>
      <c r="R129"/>
      <c r="S129">
        <f t="shared" si="9"/>
        <v>1905</v>
      </c>
    </row>
    <row r="130" spans="14:19" hidden="1" x14ac:dyDescent="0.35">
      <c r="N130" s="83">
        <f t="shared" si="8"/>
        <v>44012</v>
      </c>
      <c r="O130"/>
      <c r="P130"/>
      <c r="Q130"/>
      <c r="R130"/>
      <c r="S130">
        <f t="shared" si="9"/>
        <v>1904</v>
      </c>
    </row>
    <row r="131" spans="14:19" hidden="1" x14ac:dyDescent="0.35">
      <c r="N131" s="83">
        <f t="shared" si="8"/>
        <v>43982</v>
      </c>
      <c r="O131"/>
      <c r="P131"/>
      <c r="Q131"/>
      <c r="R131"/>
      <c r="S131">
        <f t="shared" si="9"/>
        <v>1903</v>
      </c>
    </row>
    <row r="132" spans="14:19" hidden="1" x14ac:dyDescent="0.35">
      <c r="N132" s="83">
        <f t="shared" si="8"/>
        <v>43951</v>
      </c>
      <c r="O132"/>
      <c r="P132"/>
      <c r="Q132"/>
      <c r="R132"/>
      <c r="S132">
        <f t="shared" si="9"/>
        <v>1902</v>
      </c>
    </row>
    <row r="133" spans="14:19" hidden="1" x14ac:dyDescent="0.35">
      <c r="N133" s="83">
        <f t="shared" ref="N133:N164" si="10">EOMONTH(N132,-1)</f>
        <v>43921</v>
      </c>
      <c r="O133"/>
      <c r="P133"/>
      <c r="Q133"/>
      <c r="R133"/>
      <c r="S133">
        <f t="shared" ref="S133:S164" si="11">S132-1</f>
        <v>1901</v>
      </c>
    </row>
    <row r="134" spans="14:19" hidden="1" x14ac:dyDescent="0.35">
      <c r="N134" s="83">
        <f t="shared" si="10"/>
        <v>43890</v>
      </c>
      <c r="O134"/>
      <c r="P134"/>
      <c r="Q134"/>
      <c r="R134"/>
      <c r="S134">
        <f t="shared" si="11"/>
        <v>1900</v>
      </c>
    </row>
    <row r="135" spans="14:19" hidden="1" x14ac:dyDescent="0.35">
      <c r="N135" s="83">
        <f t="shared" si="10"/>
        <v>43861</v>
      </c>
      <c r="O135"/>
      <c r="P135"/>
      <c r="Q135"/>
      <c r="R135"/>
      <c r="S135">
        <f t="shared" si="11"/>
        <v>1899</v>
      </c>
    </row>
    <row r="136" spans="14:19" hidden="1" x14ac:dyDescent="0.35">
      <c r="N136" s="83">
        <f t="shared" si="10"/>
        <v>43830</v>
      </c>
      <c r="O136"/>
      <c r="P136"/>
      <c r="Q136"/>
      <c r="R136"/>
      <c r="S136">
        <f t="shared" si="11"/>
        <v>1898</v>
      </c>
    </row>
    <row r="137" spans="14:19" hidden="1" x14ac:dyDescent="0.35">
      <c r="N137" s="83">
        <f t="shared" si="10"/>
        <v>43799</v>
      </c>
      <c r="O137"/>
      <c r="P137"/>
      <c r="Q137"/>
      <c r="R137"/>
      <c r="S137">
        <f t="shared" si="11"/>
        <v>1897</v>
      </c>
    </row>
    <row r="138" spans="14:19" hidden="1" x14ac:dyDescent="0.35">
      <c r="N138" s="83">
        <f t="shared" si="10"/>
        <v>43769</v>
      </c>
      <c r="O138"/>
      <c r="P138"/>
      <c r="Q138"/>
      <c r="R138"/>
      <c r="S138">
        <f t="shared" si="11"/>
        <v>1896</v>
      </c>
    </row>
    <row r="139" spans="14:19" hidden="1" x14ac:dyDescent="0.35">
      <c r="N139" s="83">
        <f t="shared" si="10"/>
        <v>43738</v>
      </c>
      <c r="O139"/>
      <c r="P139"/>
      <c r="Q139"/>
      <c r="R139"/>
      <c r="S139">
        <f t="shared" si="11"/>
        <v>1895</v>
      </c>
    </row>
    <row r="140" spans="14:19" hidden="1" x14ac:dyDescent="0.35">
      <c r="N140" s="83">
        <f t="shared" si="10"/>
        <v>43708</v>
      </c>
      <c r="O140"/>
      <c r="P140"/>
      <c r="Q140"/>
      <c r="R140"/>
      <c r="S140">
        <f t="shared" si="11"/>
        <v>1894</v>
      </c>
    </row>
    <row r="141" spans="14:19" hidden="1" x14ac:dyDescent="0.35">
      <c r="N141" s="83">
        <f t="shared" si="10"/>
        <v>43677</v>
      </c>
      <c r="O141"/>
      <c r="P141"/>
      <c r="Q141"/>
      <c r="R141"/>
      <c r="S141">
        <f t="shared" si="11"/>
        <v>1893</v>
      </c>
    </row>
    <row r="142" spans="14:19" hidden="1" x14ac:dyDescent="0.35">
      <c r="N142" s="83">
        <f t="shared" si="10"/>
        <v>43646</v>
      </c>
      <c r="O142"/>
      <c r="P142"/>
      <c r="Q142"/>
      <c r="R142"/>
      <c r="S142">
        <f t="shared" si="11"/>
        <v>1892</v>
      </c>
    </row>
    <row r="143" spans="14:19" hidden="1" x14ac:dyDescent="0.35">
      <c r="N143" s="83">
        <f t="shared" si="10"/>
        <v>43616</v>
      </c>
      <c r="O143"/>
      <c r="P143"/>
      <c r="Q143"/>
      <c r="R143"/>
      <c r="S143">
        <f t="shared" si="11"/>
        <v>1891</v>
      </c>
    </row>
    <row r="144" spans="14:19" hidden="1" x14ac:dyDescent="0.35">
      <c r="N144" s="83">
        <f t="shared" si="10"/>
        <v>43585</v>
      </c>
      <c r="O144"/>
      <c r="P144"/>
      <c r="Q144"/>
      <c r="R144"/>
      <c r="S144">
        <f t="shared" si="11"/>
        <v>1890</v>
      </c>
    </row>
    <row r="145" spans="14:19" hidden="1" x14ac:dyDescent="0.35">
      <c r="N145" s="83">
        <f t="shared" si="10"/>
        <v>43555</v>
      </c>
      <c r="O145"/>
      <c r="P145"/>
      <c r="Q145"/>
      <c r="R145"/>
      <c r="S145">
        <f t="shared" si="11"/>
        <v>1889</v>
      </c>
    </row>
    <row r="146" spans="14:19" hidden="1" x14ac:dyDescent="0.35">
      <c r="N146" s="83">
        <f t="shared" si="10"/>
        <v>43524</v>
      </c>
      <c r="O146"/>
      <c r="P146"/>
      <c r="Q146"/>
      <c r="R146"/>
      <c r="S146">
        <f t="shared" si="11"/>
        <v>1888</v>
      </c>
    </row>
    <row r="147" spans="14:19" hidden="1" x14ac:dyDescent="0.35">
      <c r="N147" s="83">
        <f t="shared" si="10"/>
        <v>43496</v>
      </c>
      <c r="O147"/>
      <c r="P147"/>
      <c r="Q147"/>
      <c r="R147"/>
      <c r="S147">
        <f t="shared" si="11"/>
        <v>1887</v>
      </c>
    </row>
    <row r="148" spans="14:19" hidden="1" x14ac:dyDescent="0.35">
      <c r="N148" s="83">
        <f t="shared" si="10"/>
        <v>43465</v>
      </c>
      <c r="O148"/>
      <c r="P148"/>
      <c r="Q148"/>
      <c r="R148"/>
      <c r="S148">
        <f t="shared" si="11"/>
        <v>1886</v>
      </c>
    </row>
    <row r="149" spans="14:19" hidden="1" x14ac:dyDescent="0.35">
      <c r="N149" s="83">
        <f t="shared" si="10"/>
        <v>43434</v>
      </c>
      <c r="O149"/>
      <c r="P149"/>
      <c r="Q149"/>
      <c r="R149"/>
      <c r="S149">
        <f t="shared" si="11"/>
        <v>1885</v>
      </c>
    </row>
    <row r="150" spans="14:19" hidden="1" x14ac:dyDescent="0.35">
      <c r="N150" s="83">
        <f t="shared" si="10"/>
        <v>43404</v>
      </c>
      <c r="O150"/>
      <c r="P150"/>
      <c r="Q150"/>
      <c r="R150"/>
      <c r="S150">
        <f t="shared" si="11"/>
        <v>1884</v>
      </c>
    </row>
    <row r="151" spans="14:19" hidden="1" x14ac:dyDescent="0.35">
      <c r="N151" s="83">
        <f t="shared" si="10"/>
        <v>43373</v>
      </c>
      <c r="O151"/>
      <c r="P151"/>
      <c r="Q151"/>
      <c r="R151"/>
      <c r="S151">
        <f t="shared" si="11"/>
        <v>1883</v>
      </c>
    </row>
    <row r="152" spans="14:19" hidden="1" x14ac:dyDescent="0.35">
      <c r="N152" s="83">
        <f t="shared" si="10"/>
        <v>43343</v>
      </c>
      <c r="O152"/>
      <c r="P152"/>
      <c r="Q152"/>
      <c r="R152"/>
      <c r="S152">
        <f t="shared" si="11"/>
        <v>1882</v>
      </c>
    </row>
    <row r="153" spans="14:19" hidden="1" x14ac:dyDescent="0.35">
      <c r="N153" s="83">
        <f t="shared" si="10"/>
        <v>43312</v>
      </c>
      <c r="O153"/>
      <c r="P153"/>
      <c r="Q153"/>
      <c r="R153"/>
      <c r="S153">
        <f t="shared" si="11"/>
        <v>1881</v>
      </c>
    </row>
    <row r="154" spans="14:19" hidden="1" x14ac:dyDescent="0.35">
      <c r="N154" s="83">
        <f t="shared" si="10"/>
        <v>43281</v>
      </c>
      <c r="O154"/>
      <c r="P154"/>
      <c r="Q154"/>
      <c r="R154"/>
      <c r="S154">
        <f t="shared" si="11"/>
        <v>1880</v>
      </c>
    </row>
    <row r="155" spans="14:19" hidden="1" x14ac:dyDescent="0.35">
      <c r="N155" s="83">
        <f t="shared" si="10"/>
        <v>43251</v>
      </c>
      <c r="O155"/>
      <c r="P155"/>
      <c r="Q155"/>
      <c r="R155"/>
      <c r="S155">
        <f t="shared" si="11"/>
        <v>1879</v>
      </c>
    </row>
    <row r="156" spans="14:19" hidden="1" x14ac:dyDescent="0.35">
      <c r="N156" s="83">
        <f t="shared" si="10"/>
        <v>43220</v>
      </c>
      <c r="O156"/>
      <c r="P156"/>
      <c r="Q156"/>
      <c r="R156"/>
      <c r="S156">
        <f t="shared" si="11"/>
        <v>1878</v>
      </c>
    </row>
    <row r="157" spans="14:19" hidden="1" x14ac:dyDescent="0.35">
      <c r="N157" s="83">
        <f t="shared" si="10"/>
        <v>43190</v>
      </c>
      <c r="O157"/>
      <c r="P157"/>
      <c r="Q157"/>
      <c r="R157"/>
      <c r="S157">
        <f t="shared" si="11"/>
        <v>1877</v>
      </c>
    </row>
    <row r="158" spans="14:19" hidden="1" x14ac:dyDescent="0.35">
      <c r="N158" s="83">
        <f t="shared" si="10"/>
        <v>43159</v>
      </c>
      <c r="O158"/>
      <c r="P158"/>
      <c r="Q158"/>
      <c r="R158"/>
      <c r="S158">
        <f t="shared" si="11"/>
        <v>1876</v>
      </c>
    </row>
    <row r="159" spans="14:19" hidden="1" x14ac:dyDescent="0.35">
      <c r="N159" s="83">
        <f t="shared" si="10"/>
        <v>43131</v>
      </c>
      <c r="O159"/>
      <c r="P159"/>
      <c r="Q159"/>
      <c r="R159"/>
      <c r="S159">
        <f t="shared" si="11"/>
        <v>1875</v>
      </c>
    </row>
    <row r="160" spans="14:19" hidden="1" x14ac:dyDescent="0.35">
      <c r="N160" s="83">
        <f t="shared" si="10"/>
        <v>43100</v>
      </c>
      <c r="O160"/>
      <c r="P160"/>
      <c r="Q160"/>
      <c r="R160"/>
      <c r="S160">
        <f t="shared" si="11"/>
        <v>1874</v>
      </c>
    </row>
    <row r="161" spans="14:19" hidden="1" x14ac:dyDescent="0.35">
      <c r="N161" s="83">
        <f t="shared" si="10"/>
        <v>43069</v>
      </c>
      <c r="O161"/>
      <c r="P161"/>
      <c r="Q161"/>
      <c r="R161"/>
      <c r="S161">
        <f t="shared" si="11"/>
        <v>1873</v>
      </c>
    </row>
    <row r="162" spans="14:19" hidden="1" x14ac:dyDescent="0.35">
      <c r="N162" s="83">
        <f t="shared" si="10"/>
        <v>43039</v>
      </c>
      <c r="O162"/>
      <c r="P162"/>
      <c r="Q162"/>
      <c r="R162"/>
      <c r="S162">
        <f t="shared" si="11"/>
        <v>1872</v>
      </c>
    </row>
    <row r="163" spans="14:19" hidden="1" x14ac:dyDescent="0.35">
      <c r="N163" s="83">
        <f t="shared" si="10"/>
        <v>43008</v>
      </c>
      <c r="O163"/>
      <c r="P163"/>
      <c r="Q163"/>
      <c r="R163"/>
      <c r="S163">
        <f t="shared" si="11"/>
        <v>1871</v>
      </c>
    </row>
    <row r="164" spans="14:19" hidden="1" x14ac:dyDescent="0.35">
      <c r="N164" s="83">
        <f t="shared" si="10"/>
        <v>42978</v>
      </c>
      <c r="O164"/>
      <c r="P164"/>
      <c r="Q164"/>
      <c r="R164"/>
      <c r="S164">
        <f t="shared" si="11"/>
        <v>1870</v>
      </c>
    </row>
    <row r="165" spans="14:19" hidden="1" x14ac:dyDescent="0.35">
      <c r="N165" s="83">
        <f t="shared" ref="N165:N171" si="12">EOMONTH(N164,-1)</f>
        <v>42947</v>
      </c>
      <c r="O165"/>
      <c r="P165"/>
      <c r="Q165"/>
      <c r="R165"/>
      <c r="S165">
        <f t="shared" ref="S165:S171" si="13">S164-1</f>
        <v>1869</v>
      </c>
    </row>
    <row r="166" spans="14:19" hidden="1" x14ac:dyDescent="0.35">
      <c r="N166" s="83">
        <f t="shared" si="12"/>
        <v>42916</v>
      </c>
      <c r="O166"/>
      <c r="P166"/>
      <c r="Q166"/>
      <c r="R166"/>
      <c r="S166">
        <f t="shared" si="13"/>
        <v>1868</v>
      </c>
    </row>
    <row r="167" spans="14:19" hidden="1" x14ac:dyDescent="0.35">
      <c r="N167" s="83">
        <f t="shared" si="12"/>
        <v>42886</v>
      </c>
      <c r="O167"/>
      <c r="P167"/>
      <c r="Q167"/>
      <c r="R167"/>
      <c r="S167">
        <f t="shared" si="13"/>
        <v>1867</v>
      </c>
    </row>
    <row r="168" spans="14:19" hidden="1" x14ac:dyDescent="0.35">
      <c r="N168" s="83">
        <f t="shared" si="12"/>
        <v>42855</v>
      </c>
      <c r="O168"/>
      <c r="P168"/>
      <c r="Q168"/>
      <c r="R168"/>
      <c r="S168">
        <f t="shared" si="13"/>
        <v>1866</v>
      </c>
    </row>
    <row r="169" spans="14:19" hidden="1" x14ac:dyDescent="0.35">
      <c r="N169" s="83">
        <f t="shared" si="12"/>
        <v>42825</v>
      </c>
      <c r="O169"/>
      <c r="P169"/>
      <c r="Q169"/>
      <c r="R169"/>
      <c r="S169">
        <f t="shared" si="13"/>
        <v>1865</v>
      </c>
    </row>
    <row r="170" spans="14:19" hidden="1" x14ac:dyDescent="0.35">
      <c r="N170" s="83">
        <f t="shared" si="12"/>
        <v>42794</v>
      </c>
      <c r="O170"/>
      <c r="P170"/>
      <c r="Q170"/>
      <c r="R170"/>
      <c r="S170">
        <f t="shared" si="13"/>
        <v>1864</v>
      </c>
    </row>
    <row r="171" spans="14:19" hidden="1" x14ac:dyDescent="0.35">
      <c r="N171" s="83">
        <f t="shared" si="12"/>
        <v>42766</v>
      </c>
      <c r="O171"/>
      <c r="P171"/>
      <c r="Q171"/>
      <c r="R171"/>
      <c r="S171">
        <f t="shared" si="13"/>
        <v>1863</v>
      </c>
    </row>
  </sheetData>
  <sheetProtection algorithmName="SHA-512" hashValue="xokhlhj4/0A84hqU3CD+R4U9sRbPG6o22RwKKmlpunvaXoZkSnq1yVG+pn2kMGqVcKEugTN+YQEp5RSKVjn7EA==" saltValue="kds+9GCi4GkmTl6tjg6m+A==" spinCount="100000" sheet="1" objects="1" scenarios="1"/>
  <protectedRanges>
    <protectedRange sqref="A44:H48 I3:K48" name="Calcs"/>
    <protectedRange sqref="D5" name="Date"/>
    <protectedRange sqref="D6:E8" name="Assets"/>
    <protectedRange sqref="D11:E12" name="Liabilities"/>
    <protectedRange sqref="D19:E20 D23:E25" name="IncomeStatement"/>
    <protectedRange sqref="A38" name="Textbox"/>
  </protectedRanges>
  <mergeCells count="3">
    <mergeCell ref="D2:E2"/>
    <mergeCell ref="G2:H2"/>
    <mergeCell ref="A38:H43"/>
  </mergeCells>
  <conditionalFormatting sqref="D15:E15">
    <cfRule type="cellIs" dxfId="1" priority="1" operator="equal">
      <formula>"Yes"</formula>
    </cfRule>
  </conditionalFormatting>
  <conditionalFormatting sqref="G15:H15">
    <cfRule type="cellIs" dxfId="0" priority="3" operator="equal">
      <formula>"Yes"</formula>
    </cfRule>
  </conditionalFormatting>
  <dataValidations count="1">
    <dataValidation type="list" operator="greaterThan" allowBlank="1" showInputMessage="1" showErrorMessage="1" sqref="D5" xr:uid="{57E02A55-D5F5-43D2-9A73-BA67F4993F62}">
      <formula1>$N$4:$N$171</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Organization</vt:lpstr>
      <vt:lpstr>Financial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juwilker</dc:creator>
  <cp:lastModifiedBy>juwilker</cp:lastModifiedBy>
  <cp:lastPrinted>2023-07-16T04:42:53Z</cp:lastPrinted>
  <dcterms:created xsi:type="dcterms:W3CDTF">2023-06-30T16:45:22Z</dcterms:created>
  <dcterms:modified xsi:type="dcterms:W3CDTF">2023-08-07T17:02:17Z</dcterms:modified>
</cp:coreProperties>
</file>